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3405" firstSheet="7" activeTab="7"/>
  </bookViews>
  <sheets>
    <sheet name="Bus - Vehicle" sheetId="16" state="hidden" r:id="rId1"/>
    <sheet name="Trolley - emission" sheetId="26" state="hidden" r:id="rId2"/>
    <sheet name="Bus - emission" sheetId="18" state="hidden" r:id="rId3"/>
    <sheet name="Trolley - noise" sheetId="27" state="hidden" r:id="rId4"/>
    <sheet name="Bus - noise" sheetId="17" state="hidden" r:id="rId5"/>
    <sheet name="Trolley - infra" sheetId="22" state="hidden" r:id="rId6"/>
    <sheet name="Trolley - vehicle" sheetId="21" state="hidden" r:id="rId7"/>
    <sheet name="Graph - financial" sheetId="13" r:id="rId8"/>
    <sheet name="Graph - economic" sheetId="14" r:id="rId9"/>
    <sheet name="Structure - Graph" sheetId="28" r:id="rId10"/>
    <sheet name="Financial costs" sheetId="2" r:id="rId11"/>
    <sheet name="Trolley - energy" sheetId="20" state="hidden" r:id="rId12"/>
    <sheet name="Bus - Energy" sheetId="15" state="hidden" r:id="rId13"/>
    <sheet name="Financial - Bus" sheetId="8" state="hidden" r:id="rId14"/>
    <sheet name="Financial - Trolley" sheetId="3" state="hidden" r:id="rId15"/>
    <sheet name="Economic - Bus" sheetId="9" state="hidden" r:id="rId16"/>
    <sheet name="Economic - Trolley" sheetId="11" state="hidden" r:id="rId17"/>
    <sheet name="Structure - data" sheetId="19" state="hidden" r:id="rId18"/>
    <sheet name="Environmental costs" sheetId="1" r:id="rId19"/>
    <sheet name="Results - financial" sheetId="4" state="hidden" r:id="rId20"/>
    <sheet name="Results - Economic" sheetId="12" state="hidden" r:id="rId21"/>
    <sheet name="General parameters" sheetId="6" r:id="rId22"/>
  </sheets>
  <definedNames>
    <definedName name="solver_adj" localSheetId="20" hidden="1">'Results - Economic'!$C$46</definedName>
    <definedName name="solver_adj" localSheetId="19" hidden="1">'Results - financial'!$C$45</definedName>
    <definedName name="solver_cvg" localSheetId="20" hidden="1">0.0001</definedName>
    <definedName name="solver_cvg" localSheetId="19" hidden="1">0.0001</definedName>
    <definedName name="solver_drv" localSheetId="20" hidden="1">1</definedName>
    <definedName name="solver_drv" localSheetId="19" hidden="1">1</definedName>
    <definedName name="solver_eng" localSheetId="20" hidden="1">1</definedName>
    <definedName name="solver_eng" localSheetId="19" hidden="1">1</definedName>
    <definedName name="solver_est" localSheetId="20" hidden="1">1</definedName>
    <definedName name="solver_est" localSheetId="19" hidden="1">1</definedName>
    <definedName name="solver_itr" localSheetId="20" hidden="1">2147483647</definedName>
    <definedName name="solver_itr" localSheetId="19" hidden="1">2147483647</definedName>
    <definedName name="solver_mip" localSheetId="20" hidden="1">2147483647</definedName>
    <definedName name="solver_mip" localSheetId="19" hidden="1">2147483647</definedName>
    <definedName name="solver_mni" localSheetId="20" hidden="1">30</definedName>
    <definedName name="solver_mni" localSheetId="19" hidden="1">30</definedName>
    <definedName name="solver_mrt" localSheetId="20" hidden="1">0.075</definedName>
    <definedName name="solver_mrt" localSheetId="19" hidden="1">0.075</definedName>
    <definedName name="solver_msl" localSheetId="20" hidden="1">2</definedName>
    <definedName name="solver_msl" localSheetId="19" hidden="1">2</definedName>
    <definedName name="solver_neg" localSheetId="20" hidden="1">1</definedName>
    <definedName name="solver_neg" localSheetId="19" hidden="1">1</definedName>
    <definedName name="solver_nod" localSheetId="20" hidden="1">2147483647</definedName>
    <definedName name="solver_nod" localSheetId="19" hidden="1">2147483647</definedName>
    <definedName name="solver_num" localSheetId="20" hidden="1">0</definedName>
    <definedName name="solver_num" localSheetId="19" hidden="1">0</definedName>
    <definedName name="solver_nwt" localSheetId="20" hidden="1">1</definedName>
    <definedName name="solver_nwt" localSheetId="19" hidden="1">1</definedName>
    <definedName name="solver_opt" localSheetId="20" hidden="1">'Results - Economic'!$D$46</definedName>
    <definedName name="solver_opt" localSheetId="19" hidden="1">'Results - financial'!$D$45</definedName>
    <definedName name="solver_pre" localSheetId="20" hidden="1">0.000001</definedName>
    <definedName name="solver_pre" localSheetId="19" hidden="1">0.000001</definedName>
    <definedName name="solver_rbv" localSheetId="20" hidden="1">2</definedName>
    <definedName name="solver_rbv" localSheetId="19" hidden="1">2</definedName>
    <definedName name="solver_rlx" localSheetId="20" hidden="1">2</definedName>
    <definedName name="solver_rlx" localSheetId="19" hidden="1">2</definedName>
    <definedName name="solver_rsd" localSheetId="20" hidden="1">0</definedName>
    <definedName name="solver_rsd" localSheetId="19" hidden="1">0</definedName>
    <definedName name="solver_scl" localSheetId="20" hidden="1">2</definedName>
    <definedName name="solver_scl" localSheetId="19" hidden="1">2</definedName>
    <definedName name="solver_sho" localSheetId="20" hidden="1">2</definedName>
    <definedName name="solver_sho" localSheetId="19" hidden="1">2</definedName>
    <definedName name="solver_ssz" localSheetId="20" hidden="1">0</definedName>
    <definedName name="solver_ssz" localSheetId="19" hidden="1">0</definedName>
    <definedName name="solver_tim" localSheetId="20" hidden="1">2147483647</definedName>
    <definedName name="solver_tim" localSheetId="19" hidden="1">2147483647</definedName>
    <definedName name="solver_tol" localSheetId="20" hidden="1">0.01</definedName>
    <definedName name="solver_tol" localSheetId="19" hidden="1">0.01</definedName>
    <definedName name="solver_typ" localSheetId="20" hidden="1">3</definedName>
    <definedName name="solver_typ" localSheetId="19" hidden="1">3</definedName>
    <definedName name="solver_val" localSheetId="20" hidden="1">0</definedName>
    <definedName name="solver_val" localSheetId="19" hidden="1">0</definedName>
    <definedName name="solver_ver" localSheetId="20" hidden="1">3</definedName>
    <definedName name="solver_ver" localSheetId="19" hidden="1">3</definedName>
  </definedNames>
  <calcPr calcId="145621"/>
</workbook>
</file>

<file path=xl/calcChain.xml><?xml version="1.0" encoding="utf-8"?>
<calcChain xmlns="http://schemas.openxmlformats.org/spreadsheetml/2006/main">
  <c r="L2" i="27" l="1"/>
  <c r="J2" i="27"/>
  <c r="H2" i="27"/>
  <c r="E2" i="27"/>
  <c r="L2" i="26"/>
  <c r="J2" i="26"/>
  <c r="H2" i="26"/>
  <c r="E2" i="26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D4" i="22"/>
  <c r="D5" i="22"/>
  <c r="D6" i="22"/>
  <c r="D7" i="22"/>
  <c r="E2" i="20"/>
  <c r="E2" i="21"/>
  <c r="E2" i="22"/>
  <c r="L2" i="22"/>
  <c r="J2" i="22"/>
  <c r="H2" i="22"/>
  <c r="L2" i="21"/>
  <c r="J2" i="21"/>
  <c r="H2" i="21"/>
  <c r="L2" i="20"/>
  <c r="J2" i="20"/>
  <c r="H2" i="20"/>
  <c r="L2" i="18"/>
  <c r="J2" i="18"/>
  <c r="H2" i="18"/>
  <c r="E2" i="18"/>
  <c r="L2" i="17"/>
  <c r="J2" i="17"/>
  <c r="H2" i="17"/>
  <c r="E2" i="17"/>
  <c r="E2" i="15"/>
  <c r="E2" i="16"/>
  <c r="L2" i="16"/>
  <c r="J2" i="16"/>
  <c r="H2" i="16"/>
  <c r="L2" i="15"/>
  <c r="J2" i="15"/>
  <c r="H2" i="15"/>
  <c r="C4" i="21" l="1"/>
  <c r="D4" i="16"/>
  <c r="F4" i="16"/>
  <c r="H4" i="16"/>
  <c r="J4" i="16"/>
  <c r="L4" i="16"/>
  <c r="N4" i="16"/>
  <c r="P4" i="16"/>
  <c r="R4" i="16"/>
  <c r="T4" i="16"/>
  <c r="V4" i="16"/>
  <c r="X4" i="16"/>
  <c r="Z4" i="16"/>
  <c r="AB4" i="16"/>
  <c r="AD4" i="16"/>
  <c r="AF4" i="16"/>
  <c r="E5" i="16"/>
  <c r="G5" i="16"/>
  <c r="I5" i="16"/>
  <c r="K5" i="16"/>
  <c r="M5" i="16"/>
  <c r="O5" i="16"/>
  <c r="Q5" i="16"/>
  <c r="S5" i="16"/>
  <c r="U5" i="16"/>
  <c r="W5" i="16"/>
  <c r="Y5" i="16"/>
  <c r="AA5" i="16"/>
  <c r="AC5" i="16"/>
  <c r="AE5" i="16"/>
  <c r="D6" i="16"/>
  <c r="F6" i="16"/>
  <c r="H6" i="16"/>
  <c r="J6" i="16"/>
  <c r="L6" i="16"/>
  <c r="N6" i="16"/>
  <c r="P6" i="16"/>
  <c r="R6" i="16"/>
  <c r="T6" i="16"/>
  <c r="E4" i="16"/>
  <c r="G4" i="16"/>
  <c r="I4" i="16"/>
  <c r="K4" i="16"/>
  <c r="M4" i="16"/>
  <c r="O4" i="16"/>
  <c r="Q4" i="16"/>
  <c r="S4" i="16"/>
  <c r="U4" i="16"/>
  <c r="W4" i="16"/>
  <c r="Y4" i="16"/>
  <c r="AA4" i="16"/>
  <c r="AC4" i="16"/>
  <c r="AE4" i="16"/>
  <c r="D5" i="16"/>
  <c r="F5" i="16"/>
  <c r="H5" i="16"/>
  <c r="J5" i="16"/>
  <c r="L5" i="16"/>
  <c r="N5" i="16"/>
  <c r="P5" i="16"/>
  <c r="R5" i="16"/>
  <c r="T5" i="16"/>
  <c r="V5" i="16"/>
  <c r="X5" i="16"/>
  <c r="Z5" i="16"/>
  <c r="AB5" i="16"/>
  <c r="AD5" i="16"/>
  <c r="AF5" i="16"/>
  <c r="E6" i="16"/>
  <c r="G6" i="16"/>
  <c r="I6" i="16"/>
  <c r="K6" i="16"/>
  <c r="M6" i="16"/>
  <c r="O6" i="16"/>
  <c r="Q6" i="16"/>
  <c r="C6" i="21"/>
  <c r="AF7" i="21"/>
  <c r="AD7" i="21"/>
  <c r="AB7" i="21"/>
  <c r="Z7" i="21"/>
  <c r="X7" i="21"/>
  <c r="V7" i="21"/>
  <c r="T7" i="21"/>
  <c r="R7" i="21"/>
  <c r="P7" i="21"/>
  <c r="N7" i="21"/>
  <c r="L7" i="21"/>
  <c r="J7" i="21"/>
  <c r="H7" i="21"/>
  <c r="F7" i="21"/>
  <c r="D7" i="21"/>
  <c r="AE6" i="21"/>
  <c r="AC6" i="21"/>
  <c r="AA6" i="21"/>
  <c r="Y6" i="21"/>
  <c r="W6" i="21"/>
  <c r="U6" i="21"/>
  <c r="S6" i="21"/>
  <c r="Q6" i="21"/>
  <c r="O6" i="21"/>
  <c r="M6" i="21"/>
  <c r="K6" i="21"/>
  <c r="I6" i="21"/>
  <c r="G6" i="21"/>
  <c r="E6" i="21"/>
  <c r="AF5" i="21"/>
  <c r="AD5" i="21"/>
  <c r="AB5" i="21"/>
  <c r="Z5" i="21"/>
  <c r="X5" i="21"/>
  <c r="V5" i="21"/>
  <c r="T5" i="21"/>
  <c r="R5" i="21"/>
  <c r="P5" i="21"/>
  <c r="N5" i="21"/>
  <c r="L5" i="21"/>
  <c r="J5" i="21"/>
  <c r="H5" i="21"/>
  <c r="F5" i="21"/>
  <c r="D5" i="21"/>
  <c r="AE4" i="21"/>
  <c r="AC4" i="21"/>
  <c r="AA4" i="21"/>
  <c r="Y4" i="21"/>
  <c r="W4" i="21"/>
  <c r="U4" i="21"/>
  <c r="S4" i="21"/>
  <c r="Q4" i="21"/>
  <c r="O4" i="21"/>
  <c r="M4" i="21"/>
  <c r="K4" i="21"/>
  <c r="I4" i="21"/>
  <c r="G4" i="21"/>
  <c r="E4" i="21"/>
  <c r="C7" i="16"/>
  <c r="C5" i="16"/>
  <c r="AE7" i="16"/>
  <c r="AC7" i="16"/>
  <c r="AA7" i="16"/>
  <c r="Y7" i="16"/>
  <c r="W7" i="16"/>
  <c r="U7" i="16"/>
  <c r="S7" i="16"/>
  <c r="Q7" i="16"/>
  <c r="O7" i="16"/>
  <c r="M7" i="16"/>
  <c r="K7" i="16"/>
  <c r="I7" i="16"/>
  <c r="G7" i="16"/>
  <c r="E7" i="16"/>
  <c r="AF6" i="16"/>
  <c r="AD6" i="16"/>
  <c r="AB6" i="16"/>
  <c r="Z6" i="16"/>
  <c r="X6" i="16"/>
  <c r="V6" i="16"/>
  <c r="S6" i="16"/>
  <c r="C7" i="21"/>
  <c r="C5" i="21"/>
  <c r="AE7" i="21"/>
  <c r="AC7" i="21"/>
  <c r="AA7" i="21"/>
  <c r="Y7" i="21"/>
  <c r="W7" i="21"/>
  <c r="U7" i="21"/>
  <c r="S7" i="21"/>
  <c r="Q7" i="21"/>
  <c r="O7" i="21"/>
  <c r="M7" i="21"/>
  <c r="K7" i="21"/>
  <c r="I7" i="21"/>
  <c r="G7" i="21"/>
  <c r="E7" i="21"/>
  <c r="AF6" i="21"/>
  <c r="AD6" i="21"/>
  <c r="AB6" i="21"/>
  <c r="Z6" i="21"/>
  <c r="X6" i="21"/>
  <c r="V6" i="21"/>
  <c r="T6" i="21"/>
  <c r="R6" i="21"/>
  <c r="P6" i="21"/>
  <c r="N6" i="21"/>
  <c r="L6" i="21"/>
  <c r="J6" i="21"/>
  <c r="H6" i="21"/>
  <c r="F6" i="21"/>
  <c r="D6" i="21"/>
  <c r="AE5" i="21"/>
  <c r="AC5" i="21"/>
  <c r="AA5" i="21"/>
  <c r="Y5" i="21"/>
  <c r="W5" i="21"/>
  <c r="U5" i="21"/>
  <c r="S5" i="21"/>
  <c r="Q5" i="21"/>
  <c r="O5" i="21"/>
  <c r="M5" i="21"/>
  <c r="K5" i="21"/>
  <c r="I5" i="21"/>
  <c r="G5" i="21"/>
  <c r="E5" i="21"/>
  <c r="AF4" i="21"/>
  <c r="AD4" i="21"/>
  <c r="AB4" i="21"/>
  <c r="Z4" i="21"/>
  <c r="X4" i="21"/>
  <c r="V4" i="21"/>
  <c r="T4" i="21"/>
  <c r="R4" i="21"/>
  <c r="P4" i="21"/>
  <c r="N4" i="21"/>
  <c r="L4" i="21"/>
  <c r="J4" i="21"/>
  <c r="H4" i="21"/>
  <c r="F4" i="21"/>
  <c r="D4" i="21"/>
  <c r="C4" i="16"/>
  <c r="C6" i="16"/>
  <c r="AF7" i="16"/>
  <c r="AD7" i="16"/>
  <c r="AB7" i="16"/>
  <c r="Z7" i="16"/>
  <c r="X7" i="16"/>
  <c r="V7" i="16"/>
  <c r="T7" i="16"/>
  <c r="R7" i="16"/>
  <c r="P7" i="16"/>
  <c r="N7" i="16"/>
  <c r="L7" i="16"/>
  <c r="J7" i="16"/>
  <c r="H7" i="16"/>
  <c r="F7" i="16"/>
  <c r="D7" i="16"/>
  <c r="AE6" i="16"/>
  <c r="AC6" i="16"/>
  <c r="AA6" i="16"/>
  <c r="Y6" i="16"/>
  <c r="W6" i="16"/>
  <c r="U6" i="16"/>
  <c r="C5" i="17"/>
  <c r="AD7" i="17"/>
  <c r="Z7" i="17"/>
  <c r="V7" i="17"/>
  <c r="R7" i="17"/>
  <c r="N7" i="17"/>
  <c r="J7" i="17"/>
  <c r="F7" i="17"/>
  <c r="D4" i="17"/>
  <c r="F4" i="17"/>
  <c r="H4" i="17"/>
  <c r="J4" i="17"/>
  <c r="L4" i="17"/>
  <c r="N4" i="17"/>
  <c r="P4" i="17"/>
  <c r="R4" i="17"/>
  <c r="T4" i="17"/>
  <c r="V4" i="17"/>
  <c r="X4" i="17"/>
  <c r="Z4" i="17"/>
  <c r="AB4" i="17"/>
  <c r="AD4" i="17"/>
  <c r="AF4" i="17"/>
  <c r="E5" i="17"/>
  <c r="G5" i="17"/>
  <c r="I5" i="17"/>
  <c r="K5" i="17"/>
  <c r="M5" i="17"/>
  <c r="O5" i="17"/>
  <c r="Q5" i="17"/>
  <c r="S5" i="17"/>
  <c r="U5" i="17"/>
  <c r="W5" i="17"/>
  <c r="Y5" i="17"/>
  <c r="AA5" i="17"/>
  <c r="AC5" i="17"/>
  <c r="AE5" i="17"/>
  <c r="D6" i="17"/>
  <c r="F6" i="17"/>
  <c r="H6" i="17"/>
  <c r="J6" i="17"/>
  <c r="E4" i="17"/>
  <c r="G4" i="17"/>
  <c r="I4" i="17"/>
  <c r="K4" i="17"/>
  <c r="M4" i="17"/>
  <c r="O4" i="17"/>
  <c r="Q4" i="17"/>
  <c r="S4" i="17"/>
  <c r="U4" i="17"/>
  <c r="W4" i="17"/>
  <c r="Y4" i="17"/>
  <c r="AA4" i="17"/>
  <c r="AC4" i="17"/>
  <c r="AE4" i="17"/>
  <c r="D5" i="17"/>
  <c r="F5" i="17"/>
  <c r="H5" i="17"/>
  <c r="J5" i="17"/>
  <c r="L5" i="17"/>
  <c r="N5" i="17"/>
  <c r="P5" i="17"/>
  <c r="R5" i="17"/>
  <c r="T5" i="17"/>
  <c r="V5" i="17"/>
  <c r="X5" i="17"/>
  <c r="Z5" i="17"/>
  <c r="AB5" i="17"/>
  <c r="AD5" i="17"/>
  <c r="AF5" i="17"/>
  <c r="E6" i="17"/>
  <c r="G6" i="17"/>
  <c r="I6" i="17"/>
  <c r="K6" i="17"/>
  <c r="M6" i="17"/>
  <c r="O6" i="17"/>
  <c r="Q6" i="17"/>
  <c r="S6" i="17"/>
  <c r="U6" i="17"/>
  <c r="W6" i="17"/>
  <c r="Y6" i="17"/>
  <c r="AA6" i="17"/>
  <c r="AC6" i="17"/>
  <c r="AE6" i="17"/>
  <c r="L6" i="17"/>
  <c r="P6" i="17"/>
  <c r="T6" i="17"/>
  <c r="X6" i="17"/>
  <c r="AB6" i="17"/>
  <c r="AF6" i="17"/>
  <c r="N6" i="17"/>
  <c r="R6" i="17"/>
  <c r="V6" i="17"/>
  <c r="Z6" i="17"/>
  <c r="AD6" i="17"/>
  <c r="E7" i="17"/>
  <c r="G7" i="17"/>
  <c r="I7" i="17"/>
  <c r="K7" i="17"/>
  <c r="M7" i="17"/>
  <c r="O7" i="17"/>
  <c r="Q7" i="17"/>
  <c r="S7" i="17"/>
  <c r="U7" i="17"/>
  <c r="W7" i="17"/>
  <c r="Y7" i="17"/>
  <c r="AA7" i="17"/>
  <c r="AC7" i="17"/>
  <c r="AE7" i="17"/>
  <c r="C7" i="17"/>
  <c r="C6" i="17"/>
  <c r="C4" i="17"/>
  <c r="AF7" i="17"/>
  <c r="AB7" i="17"/>
  <c r="X7" i="17"/>
  <c r="T7" i="17"/>
  <c r="P7" i="17"/>
  <c r="L7" i="17"/>
  <c r="H7" i="17"/>
  <c r="D7" i="17"/>
  <c r="A49" i="9"/>
  <c r="A48" i="11"/>
  <c r="E46" i="12"/>
  <c r="F46" i="12" s="1"/>
  <c r="E45" i="4"/>
  <c r="F45" i="4" s="1"/>
  <c r="L2" i="11"/>
  <c r="J2" i="11"/>
  <c r="H2" i="11"/>
  <c r="E2" i="11"/>
  <c r="E2" i="9"/>
  <c r="L2" i="9"/>
  <c r="J2" i="9"/>
  <c r="H2" i="9"/>
  <c r="B18" i="1"/>
  <c r="AD4" i="27" s="1"/>
  <c r="B10" i="1"/>
  <c r="E10" i="1"/>
  <c r="F10" i="1"/>
  <c r="F12" i="1" s="1"/>
  <c r="B8" i="1"/>
  <c r="B12" i="1"/>
  <c r="C12" i="1"/>
  <c r="D12" i="1"/>
  <c r="E12" i="1"/>
  <c r="B5" i="17" l="1"/>
  <c r="D8" i="19" s="1"/>
  <c r="B7" i="21"/>
  <c r="I5" i="19" s="1"/>
  <c r="B4" i="17"/>
  <c r="B8" i="19" s="1"/>
  <c r="B7" i="16"/>
  <c r="H5" i="19" s="1"/>
  <c r="B6" i="16"/>
  <c r="F5" i="19" s="1"/>
  <c r="B6" i="21"/>
  <c r="G5" i="19" s="1"/>
  <c r="B5" i="16"/>
  <c r="D5" i="19" s="1"/>
  <c r="F4" i="27"/>
  <c r="N4" i="27"/>
  <c r="V4" i="27"/>
  <c r="X7" i="27"/>
  <c r="AB7" i="27"/>
  <c r="AF7" i="27"/>
  <c r="C4" i="27"/>
  <c r="D4" i="27"/>
  <c r="AD7" i="27"/>
  <c r="V7" i="27"/>
  <c r="C6" i="27"/>
  <c r="Z7" i="27"/>
  <c r="T7" i="27"/>
  <c r="P7" i="27"/>
  <c r="L7" i="27"/>
  <c r="H7" i="27"/>
  <c r="D7" i="27"/>
  <c r="AC6" i="27"/>
  <c r="Y6" i="27"/>
  <c r="U6" i="27"/>
  <c r="Q6" i="27"/>
  <c r="M6" i="27"/>
  <c r="I6" i="27"/>
  <c r="E6" i="27"/>
  <c r="AD5" i="27"/>
  <c r="Z5" i="27"/>
  <c r="V5" i="27"/>
  <c r="R5" i="27"/>
  <c r="N5" i="27"/>
  <c r="J5" i="27"/>
  <c r="F5" i="27"/>
  <c r="AE4" i="27"/>
  <c r="AA4" i="27"/>
  <c r="W4" i="27"/>
  <c r="S4" i="27"/>
  <c r="O4" i="27"/>
  <c r="K4" i="27"/>
  <c r="G4" i="27"/>
  <c r="C7" i="27"/>
  <c r="AE7" i="27"/>
  <c r="AA7" i="27"/>
  <c r="W7" i="27"/>
  <c r="S7" i="27"/>
  <c r="O7" i="27"/>
  <c r="K7" i="27"/>
  <c r="G7" i="27"/>
  <c r="AF6" i="27"/>
  <c r="AB6" i="27"/>
  <c r="X6" i="27"/>
  <c r="T6" i="27"/>
  <c r="P6" i="27"/>
  <c r="L6" i="27"/>
  <c r="H6" i="27"/>
  <c r="D6" i="27"/>
  <c r="AC5" i="27"/>
  <c r="Y5" i="27"/>
  <c r="U5" i="27"/>
  <c r="Q5" i="27"/>
  <c r="M5" i="27"/>
  <c r="I5" i="27"/>
  <c r="R7" i="27"/>
  <c r="N7" i="27"/>
  <c r="J7" i="27"/>
  <c r="F7" i="27"/>
  <c r="AE6" i="27"/>
  <c r="AA6" i="27"/>
  <c r="W6" i="27"/>
  <c r="S6" i="27"/>
  <c r="O6" i="27"/>
  <c r="K6" i="27"/>
  <c r="G6" i="27"/>
  <c r="AF5" i="27"/>
  <c r="AB5" i="27"/>
  <c r="X5" i="27"/>
  <c r="T5" i="27"/>
  <c r="P5" i="27"/>
  <c r="L5" i="27"/>
  <c r="H5" i="27"/>
  <c r="D5" i="27"/>
  <c r="AC4" i="27"/>
  <c r="Y4" i="27"/>
  <c r="U4" i="27"/>
  <c r="Q4" i="27"/>
  <c r="M4" i="27"/>
  <c r="I4" i="27"/>
  <c r="E4" i="27"/>
  <c r="C5" i="27"/>
  <c r="AC7" i="27"/>
  <c r="Y7" i="27"/>
  <c r="U7" i="27"/>
  <c r="Q7" i="27"/>
  <c r="M7" i="27"/>
  <c r="I7" i="27"/>
  <c r="E7" i="27"/>
  <c r="AD6" i="27"/>
  <c r="Z6" i="27"/>
  <c r="V6" i="27"/>
  <c r="R6" i="27"/>
  <c r="N6" i="27"/>
  <c r="J6" i="27"/>
  <c r="F6" i="27"/>
  <c r="AE5" i="27"/>
  <c r="AA5" i="27"/>
  <c r="W5" i="27"/>
  <c r="S5" i="27"/>
  <c r="O5" i="27"/>
  <c r="K5" i="27"/>
  <c r="G5" i="27"/>
  <c r="AF4" i="27"/>
  <c r="AB4" i="27"/>
  <c r="X4" i="27"/>
  <c r="T4" i="27"/>
  <c r="P4" i="27"/>
  <c r="L4" i="27"/>
  <c r="H4" i="27"/>
  <c r="B7" i="17"/>
  <c r="H8" i="19" s="1"/>
  <c r="J4" i="27"/>
  <c r="R4" i="27"/>
  <c r="Z4" i="27"/>
  <c r="E5" i="27"/>
  <c r="B6" i="17"/>
  <c r="F8" i="19" s="1"/>
  <c r="B5" i="21"/>
  <c r="E5" i="19" s="1"/>
  <c r="B4" i="21"/>
  <c r="C5" i="19" s="1"/>
  <c r="B4" i="16"/>
  <c r="B5" i="19" s="1"/>
  <c r="A49" i="8"/>
  <c r="A49" i="3"/>
  <c r="H12" i="1"/>
  <c r="C4" i="18" l="1"/>
  <c r="D4" i="18"/>
  <c r="H4" i="18"/>
  <c r="L4" i="18"/>
  <c r="P4" i="18"/>
  <c r="T4" i="18"/>
  <c r="X4" i="18"/>
  <c r="AB4" i="18"/>
  <c r="AF4" i="18"/>
  <c r="G5" i="18"/>
  <c r="K5" i="18"/>
  <c r="O5" i="18"/>
  <c r="G4" i="18"/>
  <c r="O4" i="18"/>
  <c r="W4" i="18"/>
  <c r="AE4" i="18"/>
  <c r="J5" i="18"/>
  <c r="Q5" i="18"/>
  <c r="U5" i="18"/>
  <c r="Y5" i="18"/>
  <c r="AC5" i="18"/>
  <c r="D6" i="18"/>
  <c r="H6" i="18"/>
  <c r="L6" i="18"/>
  <c r="P6" i="18"/>
  <c r="T6" i="18"/>
  <c r="X6" i="18"/>
  <c r="AB6" i="18"/>
  <c r="AF6" i="18"/>
  <c r="G7" i="18"/>
  <c r="K7" i="18"/>
  <c r="O7" i="18"/>
  <c r="S7" i="18"/>
  <c r="W7" i="18"/>
  <c r="AA7" i="18"/>
  <c r="AE7" i="18"/>
  <c r="E4" i="18"/>
  <c r="M4" i="18"/>
  <c r="U4" i="18"/>
  <c r="AC4" i="18"/>
  <c r="H5" i="18"/>
  <c r="P5" i="18"/>
  <c r="T5" i="18"/>
  <c r="X5" i="18"/>
  <c r="AB5" i="18"/>
  <c r="AF5" i="18"/>
  <c r="G6" i="18"/>
  <c r="K6" i="18"/>
  <c r="O6" i="18"/>
  <c r="S6" i="18"/>
  <c r="W6" i="18"/>
  <c r="AA6" i="18"/>
  <c r="AE6" i="18"/>
  <c r="F7" i="18"/>
  <c r="J7" i="18"/>
  <c r="N7" i="18"/>
  <c r="R7" i="18"/>
  <c r="V7" i="18"/>
  <c r="Z7" i="18"/>
  <c r="AD7" i="18"/>
  <c r="C6" i="18"/>
  <c r="F4" i="18"/>
  <c r="J4" i="18"/>
  <c r="N4" i="18"/>
  <c r="R4" i="18"/>
  <c r="V4" i="18"/>
  <c r="Z4" i="18"/>
  <c r="AD4" i="18"/>
  <c r="E5" i="18"/>
  <c r="I5" i="18"/>
  <c r="M5" i="18"/>
  <c r="C7" i="18"/>
  <c r="K4" i="18"/>
  <c r="S4" i="18"/>
  <c r="AA4" i="18"/>
  <c r="F5" i="18"/>
  <c r="N5" i="18"/>
  <c r="S5" i="18"/>
  <c r="W5" i="18"/>
  <c r="AA5" i="18"/>
  <c r="AE5" i="18"/>
  <c r="F6" i="18"/>
  <c r="J6" i="18"/>
  <c r="N6" i="18"/>
  <c r="R6" i="18"/>
  <c r="V6" i="18"/>
  <c r="Z6" i="18"/>
  <c r="AD6" i="18"/>
  <c r="E7" i="18"/>
  <c r="I7" i="18"/>
  <c r="M7" i="18"/>
  <c r="Q7" i="18"/>
  <c r="U7" i="18"/>
  <c r="Y7" i="18"/>
  <c r="AC7" i="18"/>
  <c r="C5" i="18"/>
  <c r="I4" i="18"/>
  <c r="Q4" i="18"/>
  <c r="Y4" i="18"/>
  <c r="D5" i="18"/>
  <c r="L5" i="18"/>
  <c r="R5" i="18"/>
  <c r="V5" i="18"/>
  <c r="Z5" i="18"/>
  <c r="AD5" i="18"/>
  <c r="E6" i="18"/>
  <c r="I6" i="18"/>
  <c r="M6" i="18"/>
  <c r="Q6" i="18"/>
  <c r="U6" i="18"/>
  <c r="Y6" i="18"/>
  <c r="AC6" i="18"/>
  <c r="D7" i="18"/>
  <c r="H7" i="18"/>
  <c r="L7" i="18"/>
  <c r="P7" i="18"/>
  <c r="T7" i="18"/>
  <c r="X7" i="18"/>
  <c r="AB7" i="18"/>
  <c r="AF7" i="18"/>
  <c r="B20" i="1"/>
  <c r="B25" i="1" s="1"/>
  <c r="B5" i="27"/>
  <c r="E8" i="19" s="1"/>
  <c r="B7" i="27"/>
  <c r="I8" i="19" s="1"/>
  <c r="B6" i="27"/>
  <c r="G8" i="19" s="1"/>
  <c r="B4" i="27"/>
  <c r="C8" i="19" s="1"/>
  <c r="A48" i="8"/>
  <c r="A48" i="3"/>
  <c r="L2" i="8"/>
  <c r="J2" i="8"/>
  <c r="H2" i="8"/>
  <c r="E2" i="8"/>
  <c r="L2" i="3"/>
  <c r="J2" i="3"/>
  <c r="H2" i="3"/>
  <c r="E2" i="3"/>
  <c r="D24" i="2"/>
  <c r="D22" i="2"/>
  <c r="B6" i="2"/>
  <c r="B7" i="2" s="1"/>
  <c r="B8" i="2" s="1"/>
  <c r="D4" i="20" l="1"/>
  <c r="H4" i="20"/>
  <c r="L4" i="20"/>
  <c r="P4" i="20"/>
  <c r="T4" i="20"/>
  <c r="X4" i="20"/>
  <c r="AB4" i="20"/>
  <c r="AF4" i="20"/>
  <c r="I4" i="20"/>
  <c r="Q4" i="20"/>
  <c r="Y4" i="20"/>
  <c r="E5" i="20"/>
  <c r="I5" i="20"/>
  <c r="M5" i="20"/>
  <c r="Q5" i="20"/>
  <c r="U5" i="20"/>
  <c r="Y5" i="20"/>
  <c r="AC5" i="20"/>
  <c r="G4" i="20"/>
  <c r="W4" i="20"/>
  <c r="D5" i="20"/>
  <c r="L5" i="20"/>
  <c r="T5" i="20"/>
  <c r="AB5" i="20"/>
  <c r="E6" i="20"/>
  <c r="I6" i="20"/>
  <c r="M6" i="20"/>
  <c r="Q6" i="20"/>
  <c r="U6" i="20"/>
  <c r="Y6" i="20"/>
  <c r="AC6" i="20"/>
  <c r="E7" i="20"/>
  <c r="I7" i="20"/>
  <c r="M7" i="20"/>
  <c r="Q7" i="20"/>
  <c r="U7" i="20"/>
  <c r="Y7" i="20"/>
  <c r="AC7" i="20"/>
  <c r="AF7" i="20"/>
  <c r="X7" i="20"/>
  <c r="P7" i="20"/>
  <c r="H7" i="20"/>
  <c r="AD6" i="20"/>
  <c r="V6" i="20"/>
  <c r="N6" i="20"/>
  <c r="F6" i="20"/>
  <c r="V5" i="20"/>
  <c r="F5" i="20"/>
  <c r="C7" i="20"/>
  <c r="C5" i="20"/>
  <c r="AD7" i="20"/>
  <c r="V7" i="20"/>
  <c r="N7" i="20"/>
  <c r="F7" i="20"/>
  <c r="AB6" i="20"/>
  <c r="T6" i="20"/>
  <c r="L6" i="20"/>
  <c r="D6" i="20"/>
  <c r="R5" i="20"/>
  <c r="AA4" i="20"/>
  <c r="F4" i="20"/>
  <c r="J4" i="20"/>
  <c r="N4" i="20"/>
  <c r="R4" i="20"/>
  <c r="V4" i="20"/>
  <c r="Z4" i="20"/>
  <c r="AD4" i="20"/>
  <c r="E4" i="20"/>
  <c r="M4" i="20"/>
  <c r="U4" i="20"/>
  <c r="AC4" i="20"/>
  <c r="G5" i="20"/>
  <c r="K5" i="20"/>
  <c r="O5" i="20"/>
  <c r="S5" i="20"/>
  <c r="W5" i="20"/>
  <c r="AA5" i="20"/>
  <c r="AE5" i="20"/>
  <c r="O4" i="20"/>
  <c r="AE4" i="20"/>
  <c r="H5" i="20"/>
  <c r="P5" i="20"/>
  <c r="X5" i="20"/>
  <c r="AF5" i="20"/>
  <c r="G6" i="20"/>
  <c r="K6" i="20"/>
  <c r="O6" i="20"/>
  <c r="S6" i="20"/>
  <c r="W6" i="20"/>
  <c r="AA6" i="20"/>
  <c r="AE6" i="20"/>
  <c r="G7" i="20"/>
  <c r="K7" i="20"/>
  <c r="O7" i="20"/>
  <c r="S7" i="20"/>
  <c r="W7" i="20"/>
  <c r="AA7" i="20"/>
  <c r="AE7" i="20"/>
  <c r="AB7" i="20"/>
  <c r="T7" i="20"/>
  <c r="L7" i="20"/>
  <c r="D7" i="20"/>
  <c r="Z6" i="20"/>
  <c r="R6" i="20"/>
  <c r="J6" i="20"/>
  <c r="AD5" i="20"/>
  <c r="N5" i="20"/>
  <c r="S4" i="20"/>
  <c r="C6" i="20"/>
  <c r="C4" i="20"/>
  <c r="Z7" i="20"/>
  <c r="R7" i="20"/>
  <c r="J7" i="20"/>
  <c r="AF6" i="20"/>
  <c r="X6" i="20"/>
  <c r="P6" i="20"/>
  <c r="H6" i="20"/>
  <c r="Z5" i="20"/>
  <c r="J5" i="20"/>
  <c r="K4" i="20"/>
  <c r="D4" i="15"/>
  <c r="C6" i="15"/>
  <c r="AD7" i="15"/>
  <c r="Z7" i="15"/>
  <c r="V7" i="15"/>
  <c r="R7" i="15"/>
  <c r="N7" i="15"/>
  <c r="J7" i="15"/>
  <c r="F7" i="15"/>
  <c r="AE6" i="15"/>
  <c r="AA6" i="15"/>
  <c r="W6" i="15"/>
  <c r="S6" i="15"/>
  <c r="O6" i="15"/>
  <c r="K6" i="15"/>
  <c r="G6" i="15"/>
  <c r="AF5" i="15"/>
  <c r="AB5" i="15"/>
  <c r="X5" i="15"/>
  <c r="T5" i="15"/>
  <c r="P5" i="15"/>
  <c r="C4" i="15"/>
  <c r="AF7" i="15"/>
  <c r="AB7" i="15"/>
  <c r="X7" i="15"/>
  <c r="T7" i="15"/>
  <c r="P7" i="15"/>
  <c r="L7" i="15"/>
  <c r="H7" i="15"/>
  <c r="D7" i="15"/>
  <c r="AC6" i="15"/>
  <c r="Y6" i="15"/>
  <c r="U6" i="15"/>
  <c r="Q6" i="15"/>
  <c r="M6" i="15"/>
  <c r="I6" i="15"/>
  <c r="E6" i="15"/>
  <c r="AD5" i="15"/>
  <c r="Z5" i="15"/>
  <c r="V5" i="15"/>
  <c r="R5" i="15"/>
  <c r="N5" i="15"/>
  <c r="J5" i="15"/>
  <c r="L5" i="15"/>
  <c r="F5" i="15"/>
  <c r="AE4" i="15"/>
  <c r="AA4" i="15"/>
  <c r="W4" i="15"/>
  <c r="S4" i="15"/>
  <c r="O4" i="15"/>
  <c r="K4" i="15"/>
  <c r="G4" i="15"/>
  <c r="C5" i="15"/>
  <c r="AC7" i="15"/>
  <c r="Y7" i="15"/>
  <c r="U7" i="15"/>
  <c r="Q7" i="15"/>
  <c r="M7" i="15"/>
  <c r="I7" i="15"/>
  <c r="E7" i="15"/>
  <c r="AD6" i="15"/>
  <c r="Z6" i="15"/>
  <c r="V6" i="15"/>
  <c r="R6" i="15"/>
  <c r="N6" i="15"/>
  <c r="J6" i="15"/>
  <c r="F6" i="15"/>
  <c r="AE5" i="15"/>
  <c r="AA5" i="15"/>
  <c r="W5" i="15"/>
  <c r="S5" i="15"/>
  <c r="O5" i="15"/>
  <c r="K5" i="15"/>
  <c r="G5" i="15"/>
  <c r="AF4" i="15"/>
  <c r="AB4" i="15"/>
  <c r="X4" i="15"/>
  <c r="T4" i="15"/>
  <c r="P4" i="15"/>
  <c r="L4" i="15"/>
  <c r="H4" i="15"/>
  <c r="H5" i="15"/>
  <c r="D5" i="15"/>
  <c r="AC4" i="15"/>
  <c r="Y4" i="15"/>
  <c r="U4" i="15"/>
  <c r="Q4" i="15"/>
  <c r="M4" i="15"/>
  <c r="I4" i="15"/>
  <c r="E4" i="15"/>
  <c r="C7" i="15"/>
  <c r="AE7" i="15"/>
  <c r="AA7" i="15"/>
  <c r="W7" i="15"/>
  <c r="S7" i="15"/>
  <c r="O7" i="15"/>
  <c r="K7" i="15"/>
  <c r="G7" i="15"/>
  <c r="AF6" i="15"/>
  <c r="AB6" i="15"/>
  <c r="X6" i="15"/>
  <c r="T6" i="15"/>
  <c r="P6" i="15"/>
  <c r="L6" i="15"/>
  <c r="H6" i="15"/>
  <c r="D6" i="15"/>
  <c r="AC5" i="15"/>
  <c r="Y5" i="15"/>
  <c r="U5" i="15"/>
  <c r="Q5" i="15"/>
  <c r="M5" i="15"/>
  <c r="I5" i="15"/>
  <c r="E5" i="15"/>
  <c r="AD4" i="15"/>
  <c r="Z4" i="15"/>
  <c r="V4" i="15"/>
  <c r="R4" i="15"/>
  <c r="N4" i="15"/>
  <c r="J4" i="15"/>
  <c r="F4" i="15"/>
  <c r="B5" i="18"/>
  <c r="D7" i="19" s="1"/>
  <c r="B7" i="18"/>
  <c r="H7" i="19" s="1"/>
  <c r="AF4" i="22"/>
  <c r="AF6" i="22"/>
  <c r="C4" i="22"/>
  <c r="B4" i="22" s="1"/>
  <c r="C4" i="19" s="1"/>
  <c r="C6" i="22"/>
  <c r="B6" i="22" s="1"/>
  <c r="G4" i="19" s="1"/>
  <c r="AF5" i="22"/>
  <c r="AF7" i="22"/>
  <c r="C5" i="22"/>
  <c r="B5" i="22" s="1"/>
  <c r="E4" i="19" s="1"/>
  <c r="C7" i="22"/>
  <c r="B7" i="22" s="1"/>
  <c r="I4" i="19" s="1"/>
  <c r="B6" i="18"/>
  <c r="F7" i="19" s="1"/>
  <c r="B4" i="18"/>
  <c r="B7" i="19" s="1"/>
  <c r="Z21" i="3"/>
  <c r="AB21" i="3"/>
  <c r="AD21" i="3"/>
  <c r="Y22" i="3"/>
  <c r="AA22" i="3"/>
  <c r="AC22" i="3"/>
  <c r="AE22" i="3"/>
  <c r="Z23" i="3"/>
  <c r="AB23" i="3"/>
  <c r="AD23" i="3"/>
  <c r="Y24" i="3"/>
  <c r="AA24" i="3"/>
  <c r="AC24" i="3"/>
  <c r="AE24" i="3"/>
  <c r="Z25" i="3"/>
  <c r="AB25" i="3"/>
  <c r="AD25" i="3"/>
  <c r="Y26" i="3"/>
  <c r="AA26" i="3"/>
  <c r="AC26" i="3"/>
  <c r="AE26" i="3"/>
  <c r="Z27" i="3"/>
  <c r="AB27" i="3"/>
  <c r="Y21" i="3"/>
  <c r="AA21" i="3"/>
  <c r="AC21" i="3"/>
  <c r="AE21" i="3"/>
  <c r="Z22" i="3"/>
  <c r="AB22" i="3"/>
  <c r="AD22" i="3"/>
  <c r="Y23" i="3"/>
  <c r="AA23" i="3"/>
  <c r="AC23" i="3"/>
  <c r="AE23" i="3"/>
  <c r="Z24" i="3"/>
  <c r="AB24" i="3"/>
  <c r="AD24" i="3"/>
  <c r="Y25" i="3"/>
  <c r="AA25" i="3"/>
  <c r="AC25" i="3"/>
  <c r="AE25" i="3"/>
  <c r="Z26" i="3"/>
  <c r="AB26" i="3"/>
  <c r="AD26" i="3"/>
  <c r="Y27" i="3"/>
  <c r="AA27" i="3"/>
  <c r="AD27" i="3"/>
  <c r="Y28" i="3"/>
  <c r="AA28" i="3"/>
  <c r="AC28" i="3"/>
  <c r="AE28" i="3"/>
  <c r="Z29" i="3"/>
  <c r="AB29" i="3"/>
  <c r="AD29" i="3"/>
  <c r="Y30" i="3"/>
  <c r="AA30" i="3"/>
  <c r="AC30" i="3"/>
  <c r="AE30" i="3"/>
  <c r="Z31" i="3"/>
  <c r="AB31" i="3"/>
  <c r="AD31" i="3"/>
  <c r="Y32" i="3"/>
  <c r="AA32" i="3"/>
  <c r="AC32" i="3"/>
  <c r="AE32" i="3"/>
  <c r="Z33" i="3"/>
  <c r="AB33" i="3"/>
  <c r="AD33" i="3"/>
  <c r="Y34" i="3"/>
  <c r="AA34" i="3"/>
  <c r="AC34" i="3"/>
  <c r="AE34" i="3"/>
  <c r="Z35" i="3"/>
  <c r="AB35" i="3"/>
  <c r="AD35" i="3"/>
  <c r="Y36" i="3"/>
  <c r="AA36" i="3"/>
  <c r="AC36" i="3"/>
  <c r="AE36" i="3"/>
  <c r="Z37" i="3"/>
  <c r="AB37" i="3"/>
  <c r="AD37" i="3"/>
  <c r="Y38" i="3"/>
  <c r="AA38" i="3"/>
  <c r="AC38" i="3"/>
  <c r="AE38" i="3"/>
  <c r="Z39" i="3"/>
  <c r="AB39" i="3"/>
  <c r="AD39" i="3"/>
  <c r="Y40" i="3"/>
  <c r="AA40" i="3"/>
  <c r="AC40" i="3"/>
  <c r="AE40" i="3"/>
  <c r="Z41" i="3"/>
  <c r="AB41" i="3"/>
  <c r="AD41" i="3"/>
  <c r="Y42" i="3"/>
  <c r="AA42" i="3"/>
  <c r="AC42" i="3"/>
  <c r="AE42" i="3"/>
  <c r="Z43" i="3"/>
  <c r="AB43" i="3"/>
  <c r="AD43" i="3"/>
  <c r="Y44" i="3"/>
  <c r="AA44" i="3"/>
  <c r="AC44" i="3"/>
  <c r="AE44" i="3"/>
  <c r="AA45" i="3"/>
  <c r="AC45" i="3"/>
  <c r="AE45" i="3"/>
  <c r="AF22" i="3"/>
  <c r="AF24" i="3"/>
  <c r="AF26" i="3"/>
  <c r="AF28" i="3"/>
  <c r="AF30" i="3"/>
  <c r="AF32" i="3"/>
  <c r="AF34" i="3"/>
  <c r="AF36" i="3"/>
  <c r="AF38" i="3"/>
  <c r="AF40" i="3"/>
  <c r="AF42" i="3"/>
  <c r="AF44" i="3"/>
  <c r="E20" i="3"/>
  <c r="G20" i="3"/>
  <c r="I20" i="3"/>
  <c r="K20" i="3"/>
  <c r="M20" i="3"/>
  <c r="O20" i="3"/>
  <c r="Q20" i="3"/>
  <c r="S20" i="3"/>
  <c r="U20" i="3"/>
  <c r="W20" i="3"/>
  <c r="Y20" i="3"/>
  <c r="F21" i="3"/>
  <c r="H21" i="3"/>
  <c r="J21" i="3"/>
  <c r="L21" i="3"/>
  <c r="N21" i="3"/>
  <c r="P21" i="3"/>
  <c r="R21" i="3"/>
  <c r="T21" i="3"/>
  <c r="V21" i="3"/>
  <c r="X21" i="3"/>
  <c r="F22" i="3"/>
  <c r="H22" i="3"/>
  <c r="J22" i="3"/>
  <c r="L22" i="3"/>
  <c r="N22" i="3"/>
  <c r="P22" i="3"/>
  <c r="R22" i="3"/>
  <c r="T22" i="3"/>
  <c r="V22" i="3"/>
  <c r="X22" i="3"/>
  <c r="F23" i="3"/>
  <c r="H23" i="3"/>
  <c r="J23" i="3"/>
  <c r="L23" i="3"/>
  <c r="N23" i="3"/>
  <c r="P23" i="3"/>
  <c r="R23" i="3"/>
  <c r="T23" i="3"/>
  <c r="V23" i="3"/>
  <c r="X23" i="3"/>
  <c r="F24" i="3"/>
  <c r="H24" i="3"/>
  <c r="J24" i="3"/>
  <c r="L24" i="3"/>
  <c r="N24" i="3"/>
  <c r="P24" i="3"/>
  <c r="R24" i="3"/>
  <c r="T24" i="3"/>
  <c r="V24" i="3"/>
  <c r="X24" i="3"/>
  <c r="F25" i="3"/>
  <c r="H25" i="3"/>
  <c r="J25" i="3"/>
  <c r="L25" i="3"/>
  <c r="N25" i="3"/>
  <c r="P25" i="3"/>
  <c r="R25" i="3"/>
  <c r="T25" i="3"/>
  <c r="V25" i="3"/>
  <c r="X25" i="3"/>
  <c r="F26" i="3"/>
  <c r="H26" i="3"/>
  <c r="J26" i="3"/>
  <c r="L26" i="3"/>
  <c r="N26" i="3"/>
  <c r="P26" i="3"/>
  <c r="R26" i="3"/>
  <c r="T26" i="3"/>
  <c r="V26" i="3"/>
  <c r="X26" i="3"/>
  <c r="F27" i="3"/>
  <c r="H27" i="3"/>
  <c r="J27" i="3"/>
  <c r="L27" i="3"/>
  <c r="N27" i="3"/>
  <c r="P27" i="3"/>
  <c r="R27" i="3"/>
  <c r="T27" i="3"/>
  <c r="V27" i="3"/>
  <c r="X27" i="3"/>
  <c r="F28" i="3"/>
  <c r="H28" i="3"/>
  <c r="J28" i="3"/>
  <c r="L28" i="3"/>
  <c r="N28" i="3"/>
  <c r="P28" i="3"/>
  <c r="R28" i="3"/>
  <c r="T28" i="3"/>
  <c r="V28" i="3"/>
  <c r="X28" i="3"/>
  <c r="F29" i="3"/>
  <c r="H29" i="3"/>
  <c r="J29" i="3"/>
  <c r="AC27" i="3"/>
  <c r="AE27" i="3"/>
  <c r="Z28" i="3"/>
  <c r="AB28" i="3"/>
  <c r="AD28" i="3"/>
  <c r="Y29" i="3"/>
  <c r="AA29" i="3"/>
  <c r="AC29" i="3"/>
  <c r="AE29" i="3"/>
  <c r="Z30" i="3"/>
  <c r="AB30" i="3"/>
  <c r="AD30" i="3"/>
  <c r="Y31" i="3"/>
  <c r="AA31" i="3"/>
  <c r="AC31" i="3"/>
  <c r="AE31" i="3"/>
  <c r="Z32" i="3"/>
  <c r="AB32" i="3"/>
  <c r="AD32" i="3"/>
  <c r="Y33" i="3"/>
  <c r="AA33" i="3"/>
  <c r="AC33" i="3"/>
  <c r="AE33" i="3"/>
  <c r="Z34" i="3"/>
  <c r="AB34" i="3"/>
  <c r="AD34" i="3"/>
  <c r="Y35" i="3"/>
  <c r="AA35" i="3"/>
  <c r="AC35" i="3"/>
  <c r="AE35" i="3"/>
  <c r="Z36" i="3"/>
  <c r="AB36" i="3"/>
  <c r="AD36" i="3"/>
  <c r="Y37" i="3"/>
  <c r="AA37" i="3"/>
  <c r="AC37" i="3"/>
  <c r="AE37" i="3"/>
  <c r="Z38" i="3"/>
  <c r="AB38" i="3"/>
  <c r="AD38" i="3"/>
  <c r="Y39" i="3"/>
  <c r="AA39" i="3"/>
  <c r="AC39" i="3"/>
  <c r="AE39" i="3"/>
  <c r="Z40" i="3"/>
  <c r="AB40" i="3"/>
  <c r="AD40" i="3"/>
  <c r="Y41" i="3"/>
  <c r="AA41" i="3"/>
  <c r="AC41" i="3"/>
  <c r="AE41" i="3"/>
  <c r="Z42" i="3"/>
  <c r="AB42" i="3"/>
  <c r="AD42" i="3"/>
  <c r="Y43" i="3"/>
  <c r="AA43" i="3"/>
  <c r="AC43" i="3"/>
  <c r="AE43" i="3"/>
  <c r="Z44" i="3"/>
  <c r="AB44" i="3"/>
  <c r="AD44" i="3"/>
  <c r="Z45" i="3"/>
  <c r="AB45" i="3"/>
  <c r="AD45" i="3"/>
  <c r="AF21" i="3"/>
  <c r="AF23" i="3"/>
  <c r="AF25" i="3"/>
  <c r="AF27" i="3"/>
  <c r="AF29" i="3"/>
  <c r="AF31" i="3"/>
  <c r="AF33" i="3"/>
  <c r="AF35" i="3"/>
  <c r="AF37" i="3"/>
  <c r="AF39" i="3"/>
  <c r="AF41" i="3"/>
  <c r="AF43" i="3"/>
  <c r="AF45" i="3"/>
  <c r="F20" i="3"/>
  <c r="H20" i="3"/>
  <c r="J20" i="3"/>
  <c r="L20" i="3"/>
  <c r="N20" i="3"/>
  <c r="P20" i="3"/>
  <c r="R20" i="3"/>
  <c r="T20" i="3"/>
  <c r="V20" i="3"/>
  <c r="X20" i="3"/>
  <c r="E21" i="3"/>
  <c r="G21" i="3"/>
  <c r="I21" i="3"/>
  <c r="K21" i="3"/>
  <c r="M21" i="3"/>
  <c r="O21" i="3"/>
  <c r="Q21" i="3"/>
  <c r="S21" i="3"/>
  <c r="U21" i="3"/>
  <c r="W21" i="3"/>
  <c r="E22" i="3"/>
  <c r="G22" i="3"/>
  <c r="I22" i="3"/>
  <c r="K22" i="3"/>
  <c r="M22" i="3"/>
  <c r="O22" i="3"/>
  <c r="Q22" i="3"/>
  <c r="S22" i="3"/>
  <c r="U22" i="3"/>
  <c r="W22" i="3"/>
  <c r="E23" i="3"/>
  <c r="G23" i="3"/>
  <c r="I23" i="3"/>
  <c r="K23" i="3"/>
  <c r="M23" i="3"/>
  <c r="O23" i="3"/>
  <c r="Q23" i="3"/>
  <c r="S23" i="3"/>
  <c r="U23" i="3"/>
  <c r="W23" i="3"/>
  <c r="E24" i="3"/>
  <c r="G24" i="3"/>
  <c r="I24" i="3"/>
  <c r="K24" i="3"/>
  <c r="M24" i="3"/>
  <c r="O24" i="3"/>
  <c r="Q24" i="3"/>
  <c r="S24" i="3"/>
  <c r="U24" i="3"/>
  <c r="W24" i="3"/>
  <c r="E25" i="3"/>
  <c r="G25" i="3"/>
  <c r="I25" i="3"/>
  <c r="K25" i="3"/>
  <c r="M25" i="3"/>
  <c r="O25" i="3"/>
  <c r="Q25" i="3"/>
  <c r="S25" i="3"/>
  <c r="U25" i="3"/>
  <c r="W25" i="3"/>
  <c r="E26" i="3"/>
  <c r="G26" i="3"/>
  <c r="I26" i="3"/>
  <c r="K26" i="3"/>
  <c r="M26" i="3"/>
  <c r="O26" i="3"/>
  <c r="Q26" i="3"/>
  <c r="S26" i="3"/>
  <c r="U26" i="3"/>
  <c r="W26" i="3"/>
  <c r="E27" i="3"/>
  <c r="G27" i="3"/>
  <c r="I27" i="3"/>
  <c r="K27" i="3"/>
  <c r="M27" i="3"/>
  <c r="O27" i="3"/>
  <c r="Q27" i="3"/>
  <c r="S27" i="3"/>
  <c r="U27" i="3"/>
  <c r="W27" i="3"/>
  <c r="E28" i="3"/>
  <c r="G28" i="3"/>
  <c r="I28" i="3"/>
  <c r="K28" i="3"/>
  <c r="M28" i="3"/>
  <c r="O28" i="3"/>
  <c r="Q28" i="3"/>
  <c r="S28" i="3"/>
  <c r="U28" i="3"/>
  <c r="W28" i="3"/>
  <c r="E29" i="3"/>
  <c r="G29" i="3"/>
  <c r="I29" i="3"/>
  <c r="K29" i="3"/>
  <c r="M29" i="3"/>
  <c r="O29" i="3"/>
  <c r="Q29" i="3"/>
  <c r="S29" i="3"/>
  <c r="U29" i="3"/>
  <c r="W29" i="3"/>
  <c r="E30" i="3"/>
  <c r="N29" i="3"/>
  <c r="R29" i="3"/>
  <c r="V29" i="3"/>
  <c r="F30" i="3"/>
  <c r="H30" i="3"/>
  <c r="J30" i="3"/>
  <c r="L30" i="3"/>
  <c r="N30" i="3"/>
  <c r="P30" i="3"/>
  <c r="R30" i="3"/>
  <c r="T30" i="3"/>
  <c r="V30" i="3"/>
  <c r="X30" i="3"/>
  <c r="F31" i="3"/>
  <c r="H31" i="3"/>
  <c r="J31" i="3"/>
  <c r="L31" i="3"/>
  <c r="N31" i="3"/>
  <c r="P31" i="3"/>
  <c r="R31" i="3"/>
  <c r="T31" i="3"/>
  <c r="V31" i="3"/>
  <c r="X31" i="3"/>
  <c r="F32" i="3"/>
  <c r="H32" i="3"/>
  <c r="J32" i="3"/>
  <c r="L32" i="3"/>
  <c r="N32" i="3"/>
  <c r="P32" i="3"/>
  <c r="R32" i="3"/>
  <c r="T32" i="3"/>
  <c r="V32" i="3"/>
  <c r="X32" i="3"/>
  <c r="F33" i="3"/>
  <c r="H33" i="3"/>
  <c r="J33" i="3"/>
  <c r="L33" i="3"/>
  <c r="N33" i="3"/>
  <c r="P33" i="3"/>
  <c r="R33" i="3"/>
  <c r="T33" i="3"/>
  <c r="V33" i="3"/>
  <c r="X33" i="3"/>
  <c r="F34" i="3"/>
  <c r="H34" i="3"/>
  <c r="J34" i="3"/>
  <c r="L34" i="3"/>
  <c r="N34" i="3"/>
  <c r="P34" i="3"/>
  <c r="R34" i="3"/>
  <c r="T34" i="3"/>
  <c r="V34" i="3"/>
  <c r="X34" i="3"/>
  <c r="F35" i="3"/>
  <c r="H35" i="3"/>
  <c r="J35" i="3"/>
  <c r="L35" i="3"/>
  <c r="N35" i="3"/>
  <c r="P35" i="3"/>
  <c r="R35" i="3"/>
  <c r="T35" i="3"/>
  <c r="V35" i="3"/>
  <c r="X35" i="3"/>
  <c r="F36" i="3"/>
  <c r="H36" i="3"/>
  <c r="J36" i="3"/>
  <c r="L36" i="3"/>
  <c r="N36" i="3"/>
  <c r="P36" i="3"/>
  <c r="R36" i="3"/>
  <c r="T36" i="3"/>
  <c r="V36" i="3"/>
  <c r="X36" i="3"/>
  <c r="F37" i="3"/>
  <c r="H37" i="3"/>
  <c r="J37" i="3"/>
  <c r="L37" i="3"/>
  <c r="N37" i="3"/>
  <c r="P37" i="3"/>
  <c r="R37" i="3"/>
  <c r="T37" i="3"/>
  <c r="V37" i="3"/>
  <c r="X37" i="3"/>
  <c r="F38" i="3"/>
  <c r="H38" i="3"/>
  <c r="J38" i="3"/>
  <c r="L38" i="3"/>
  <c r="N38" i="3"/>
  <c r="P38" i="3"/>
  <c r="R38" i="3"/>
  <c r="T38" i="3"/>
  <c r="V38" i="3"/>
  <c r="X38" i="3"/>
  <c r="F39" i="3"/>
  <c r="H39" i="3"/>
  <c r="J39" i="3"/>
  <c r="L39" i="3"/>
  <c r="N39" i="3"/>
  <c r="P39" i="3"/>
  <c r="R39" i="3"/>
  <c r="T39" i="3"/>
  <c r="V39" i="3"/>
  <c r="X39" i="3"/>
  <c r="F40" i="3"/>
  <c r="H40" i="3"/>
  <c r="J40" i="3"/>
  <c r="L40" i="3"/>
  <c r="N40" i="3"/>
  <c r="P40" i="3"/>
  <c r="R40" i="3"/>
  <c r="T40" i="3"/>
  <c r="V40" i="3"/>
  <c r="X40" i="3"/>
  <c r="F41" i="3"/>
  <c r="H41" i="3"/>
  <c r="J41" i="3"/>
  <c r="L41" i="3"/>
  <c r="N41" i="3"/>
  <c r="P41" i="3"/>
  <c r="R41" i="3"/>
  <c r="T41" i="3"/>
  <c r="V41" i="3"/>
  <c r="X41" i="3"/>
  <c r="F42" i="3"/>
  <c r="H42" i="3"/>
  <c r="J42" i="3"/>
  <c r="L42" i="3"/>
  <c r="N42" i="3"/>
  <c r="P42" i="3"/>
  <c r="R42" i="3"/>
  <c r="T42" i="3"/>
  <c r="V42" i="3"/>
  <c r="X42" i="3"/>
  <c r="F43" i="3"/>
  <c r="H43" i="3"/>
  <c r="J43" i="3"/>
  <c r="L43" i="3"/>
  <c r="N43" i="3"/>
  <c r="P43" i="3"/>
  <c r="R43" i="3"/>
  <c r="T43" i="3"/>
  <c r="V43" i="3"/>
  <c r="X43" i="3"/>
  <c r="F44" i="3"/>
  <c r="H44" i="3"/>
  <c r="J44" i="3"/>
  <c r="L44" i="3"/>
  <c r="N44" i="3"/>
  <c r="P44" i="3"/>
  <c r="R44" i="3"/>
  <c r="T44" i="3"/>
  <c r="V44" i="3"/>
  <c r="X44" i="3"/>
  <c r="F45" i="3"/>
  <c r="H45" i="3"/>
  <c r="J45" i="3"/>
  <c r="L45" i="3"/>
  <c r="N45" i="3"/>
  <c r="P45" i="3"/>
  <c r="R45" i="3"/>
  <c r="T45" i="3"/>
  <c r="V45" i="3"/>
  <c r="X45" i="3"/>
  <c r="D45" i="3"/>
  <c r="D24" i="3"/>
  <c r="D26" i="3"/>
  <c r="D28" i="3"/>
  <c r="D30" i="3"/>
  <c r="D32" i="3"/>
  <c r="D34" i="3"/>
  <c r="D36" i="3"/>
  <c r="D38" i="3"/>
  <c r="D40" i="3"/>
  <c r="D42" i="3"/>
  <c r="D44" i="3"/>
  <c r="D22" i="3"/>
  <c r="C22" i="3"/>
  <c r="C24" i="3"/>
  <c r="C26" i="3"/>
  <c r="C28" i="3"/>
  <c r="C30" i="3"/>
  <c r="C32" i="3"/>
  <c r="C34" i="3"/>
  <c r="C36" i="3"/>
  <c r="C38" i="3"/>
  <c r="C40" i="3"/>
  <c r="C42" i="3"/>
  <c r="C44" i="3"/>
  <c r="L29" i="3"/>
  <c r="P29" i="3"/>
  <c r="T29" i="3"/>
  <c r="X29" i="3"/>
  <c r="G30" i="3"/>
  <c r="I30" i="3"/>
  <c r="K30" i="3"/>
  <c r="M30" i="3"/>
  <c r="O30" i="3"/>
  <c r="Q30" i="3"/>
  <c r="S30" i="3"/>
  <c r="U30" i="3"/>
  <c r="W30" i="3"/>
  <c r="E31" i="3"/>
  <c r="G31" i="3"/>
  <c r="I31" i="3"/>
  <c r="K31" i="3"/>
  <c r="M31" i="3"/>
  <c r="O31" i="3"/>
  <c r="Q31" i="3"/>
  <c r="S31" i="3"/>
  <c r="U31" i="3"/>
  <c r="W31" i="3"/>
  <c r="E32" i="3"/>
  <c r="G32" i="3"/>
  <c r="I32" i="3"/>
  <c r="K32" i="3"/>
  <c r="M32" i="3"/>
  <c r="O32" i="3"/>
  <c r="Q32" i="3"/>
  <c r="S32" i="3"/>
  <c r="U32" i="3"/>
  <c r="W32" i="3"/>
  <c r="E33" i="3"/>
  <c r="G33" i="3"/>
  <c r="I33" i="3"/>
  <c r="K33" i="3"/>
  <c r="M33" i="3"/>
  <c r="O33" i="3"/>
  <c r="Q33" i="3"/>
  <c r="S33" i="3"/>
  <c r="U33" i="3"/>
  <c r="W33" i="3"/>
  <c r="E34" i="3"/>
  <c r="G34" i="3"/>
  <c r="I34" i="3"/>
  <c r="K34" i="3"/>
  <c r="M34" i="3"/>
  <c r="O34" i="3"/>
  <c r="Q34" i="3"/>
  <c r="S34" i="3"/>
  <c r="U34" i="3"/>
  <c r="W34" i="3"/>
  <c r="E35" i="3"/>
  <c r="G35" i="3"/>
  <c r="I35" i="3"/>
  <c r="K35" i="3"/>
  <c r="M35" i="3"/>
  <c r="O35" i="3"/>
  <c r="Q35" i="3"/>
  <c r="S35" i="3"/>
  <c r="U35" i="3"/>
  <c r="W35" i="3"/>
  <c r="E36" i="3"/>
  <c r="G36" i="3"/>
  <c r="I36" i="3"/>
  <c r="K36" i="3"/>
  <c r="M36" i="3"/>
  <c r="O36" i="3"/>
  <c r="Q36" i="3"/>
  <c r="S36" i="3"/>
  <c r="U36" i="3"/>
  <c r="W36" i="3"/>
  <c r="E37" i="3"/>
  <c r="G37" i="3"/>
  <c r="I37" i="3"/>
  <c r="K37" i="3"/>
  <c r="M37" i="3"/>
  <c r="O37" i="3"/>
  <c r="Q37" i="3"/>
  <c r="S37" i="3"/>
  <c r="U37" i="3"/>
  <c r="W37" i="3"/>
  <c r="E38" i="3"/>
  <c r="G38" i="3"/>
  <c r="I38" i="3"/>
  <c r="K38" i="3"/>
  <c r="M38" i="3"/>
  <c r="O38" i="3"/>
  <c r="Q38" i="3"/>
  <c r="S38" i="3"/>
  <c r="U38" i="3"/>
  <c r="W38" i="3"/>
  <c r="E39" i="3"/>
  <c r="G39" i="3"/>
  <c r="I39" i="3"/>
  <c r="K39" i="3"/>
  <c r="M39" i="3"/>
  <c r="O39" i="3"/>
  <c r="Q39" i="3"/>
  <c r="S39" i="3"/>
  <c r="U39" i="3"/>
  <c r="W39" i="3"/>
  <c r="E40" i="3"/>
  <c r="G40" i="3"/>
  <c r="I40" i="3"/>
  <c r="K40" i="3"/>
  <c r="M40" i="3"/>
  <c r="O40" i="3"/>
  <c r="Q40" i="3"/>
  <c r="S40" i="3"/>
  <c r="U40" i="3"/>
  <c r="W40" i="3"/>
  <c r="E41" i="3"/>
  <c r="G41" i="3"/>
  <c r="I41" i="3"/>
  <c r="K41" i="3"/>
  <c r="M41" i="3"/>
  <c r="O41" i="3"/>
  <c r="Q41" i="3"/>
  <c r="S41" i="3"/>
  <c r="U41" i="3"/>
  <c r="W41" i="3"/>
  <c r="E42" i="3"/>
  <c r="G42" i="3"/>
  <c r="I42" i="3"/>
  <c r="K42" i="3"/>
  <c r="M42" i="3"/>
  <c r="O42" i="3"/>
  <c r="Q42" i="3"/>
  <c r="S42" i="3"/>
  <c r="U42" i="3"/>
  <c r="W42" i="3"/>
  <c r="E43" i="3"/>
  <c r="G43" i="3"/>
  <c r="I43" i="3"/>
  <c r="K43" i="3"/>
  <c r="M43" i="3"/>
  <c r="O43" i="3"/>
  <c r="Q43" i="3"/>
  <c r="S43" i="3"/>
  <c r="U43" i="3"/>
  <c r="W43" i="3"/>
  <c r="E44" i="3"/>
  <c r="G44" i="3"/>
  <c r="I44" i="3"/>
  <c r="K44" i="3"/>
  <c r="M44" i="3"/>
  <c r="O44" i="3"/>
  <c r="Q44" i="3"/>
  <c r="S44" i="3"/>
  <c r="U44" i="3"/>
  <c r="W44" i="3"/>
  <c r="E45" i="3"/>
  <c r="G45" i="3"/>
  <c r="I45" i="3"/>
  <c r="K45" i="3"/>
  <c r="M45" i="3"/>
  <c r="O45" i="3"/>
  <c r="Q45" i="3"/>
  <c r="S45" i="3"/>
  <c r="U45" i="3"/>
  <c r="W45" i="3"/>
  <c r="Y45" i="3"/>
  <c r="D23" i="3"/>
  <c r="D25" i="3"/>
  <c r="D27" i="3"/>
  <c r="D29" i="3"/>
  <c r="D31" i="3"/>
  <c r="D33" i="3"/>
  <c r="D35" i="3"/>
  <c r="D37" i="3"/>
  <c r="D39" i="3"/>
  <c r="D41" i="3"/>
  <c r="D43" i="3"/>
  <c r="D21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" i="8"/>
  <c r="C4" i="9" s="1"/>
  <c r="D19" i="8"/>
  <c r="D19" i="9" s="1"/>
  <c r="F19" i="8"/>
  <c r="H19" i="8"/>
  <c r="H19" i="9" s="1"/>
  <c r="J19" i="8"/>
  <c r="L19" i="8"/>
  <c r="L19" i="9" s="1"/>
  <c r="N19" i="8"/>
  <c r="N19" i="9" s="1"/>
  <c r="P19" i="8"/>
  <c r="P19" i="9" s="1"/>
  <c r="R19" i="8"/>
  <c r="T19" i="8"/>
  <c r="T19" i="9" s="1"/>
  <c r="V19" i="8"/>
  <c r="X19" i="8"/>
  <c r="X19" i="9" s="1"/>
  <c r="Z19" i="8"/>
  <c r="AB19" i="8"/>
  <c r="AB19" i="9" s="1"/>
  <c r="AD19" i="8"/>
  <c r="AD19" i="9" s="1"/>
  <c r="AF19" i="8"/>
  <c r="AF19" i="9" s="1"/>
  <c r="E20" i="8"/>
  <c r="E20" i="9" s="1"/>
  <c r="G20" i="8"/>
  <c r="G20" i="9" s="1"/>
  <c r="I20" i="8"/>
  <c r="I20" i="9" s="1"/>
  <c r="K20" i="8"/>
  <c r="K20" i="9" s="1"/>
  <c r="M20" i="8"/>
  <c r="M20" i="9" s="1"/>
  <c r="O20" i="8"/>
  <c r="O20" i="9" s="1"/>
  <c r="Q20" i="8"/>
  <c r="Q20" i="9" s="1"/>
  <c r="S20" i="8"/>
  <c r="S20" i="9" s="1"/>
  <c r="U20" i="8"/>
  <c r="U20" i="9" s="1"/>
  <c r="W20" i="8"/>
  <c r="W20" i="9" s="1"/>
  <c r="Y20" i="8"/>
  <c r="Y20" i="9" s="1"/>
  <c r="AA20" i="8"/>
  <c r="AA20" i="9" s="1"/>
  <c r="AC20" i="8"/>
  <c r="AE20" i="8"/>
  <c r="AE20" i="9" s="1"/>
  <c r="D21" i="8"/>
  <c r="D21" i="9" s="1"/>
  <c r="F21" i="8"/>
  <c r="F21" i="9" s="1"/>
  <c r="H21" i="8"/>
  <c r="H21" i="9" s="1"/>
  <c r="J21" i="8"/>
  <c r="J21" i="9" s="1"/>
  <c r="L21" i="8"/>
  <c r="L21" i="9" s="1"/>
  <c r="N21" i="8"/>
  <c r="N21" i="9" s="1"/>
  <c r="P21" i="8"/>
  <c r="P21" i="9" s="1"/>
  <c r="R21" i="8"/>
  <c r="R21" i="9" s="1"/>
  <c r="T21" i="8"/>
  <c r="T21" i="9" s="1"/>
  <c r="V21" i="8"/>
  <c r="V21" i="9" s="1"/>
  <c r="X21" i="8"/>
  <c r="X21" i="9" s="1"/>
  <c r="Z21" i="8"/>
  <c r="Z21" i="9" s="1"/>
  <c r="AB21" i="8"/>
  <c r="AB21" i="9" s="1"/>
  <c r="AD21" i="8"/>
  <c r="AD21" i="9" s="1"/>
  <c r="AF21" i="8"/>
  <c r="AF21" i="9" s="1"/>
  <c r="E22" i="8"/>
  <c r="E22" i="9" s="1"/>
  <c r="G22" i="8"/>
  <c r="G22" i="9" s="1"/>
  <c r="I22" i="8"/>
  <c r="I22" i="9" s="1"/>
  <c r="K22" i="8"/>
  <c r="K22" i="9" s="1"/>
  <c r="M22" i="8"/>
  <c r="M22" i="9" s="1"/>
  <c r="O22" i="8"/>
  <c r="O22" i="9" s="1"/>
  <c r="Q22" i="8"/>
  <c r="Q22" i="9" s="1"/>
  <c r="S22" i="8"/>
  <c r="S22" i="9" s="1"/>
  <c r="U22" i="8"/>
  <c r="U22" i="9" s="1"/>
  <c r="W22" i="8"/>
  <c r="W22" i="9" s="1"/>
  <c r="Y22" i="8"/>
  <c r="Y22" i="9" s="1"/>
  <c r="AA22" i="8"/>
  <c r="AA22" i="9" s="1"/>
  <c r="AC22" i="8"/>
  <c r="AC22" i="9" s="1"/>
  <c r="AE22" i="8"/>
  <c r="AE22" i="9" s="1"/>
  <c r="D23" i="8"/>
  <c r="D23" i="9" s="1"/>
  <c r="F23" i="8"/>
  <c r="F23" i="9" s="1"/>
  <c r="H23" i="8"/>
  <c r="H23" i="9" s="1"/>
  <c r="J23" i="8"/>
  <c r="J23" i="9" s="1"/>
  <c r="L23" i="8"/>
  <c r="L23" i="9" s="1"/>
  <c r="N23" i="8"/>
  <c r="N23" i="9" s="1"/>
  <c r="P23" i="8"/>
  <c r="P23" i="9" s="1"/>
  <c r="R23" i="8"/>
  <c r="R23" i="9" s="1"/>
  <c r="T23" i="8"/>
  <c r="T23" i="9" s="1"/>
  <c r="V23" i="8"/>
  <c r="V23" i="9" s="1"/>
  <c r="X23" i="8"/>
  <c r="X23" i="9" s="1"/>
  <c r="Z23" i="8"/>
  <c r="Z23" i="9" s="1"/>
  <c r="AB23" i="8"/>
  <c r="AB23" i="9" s="1"/>
  <c r="AD23" i="8"/>
  <c r="AD23" i="9" s="1"/>
  <c r="AF23" i="8"/>
  <c r="AF23" i="9" s="1"/>
  <c r="E24" i="8"/>
  <c r="E24" i="9" s="1"/>
  <c r="G24" i="8"/>
  <c r="G24" i="9" s="1"/>
  <c r="I24" i="8"/>
  <c r="I24" i="9" s="1"/>
  <c r="K24" i="8"/>
  <c r="K24" i="9" s="1"/>
  <c r="M24" i="8"/>
  <c r="M24" i="9" s="1"/>
  <c r="O24" i="8"/>
  <c r="O24" i="9" s="1"/>
  <c r="Q24" i="8"/>
  <c r="Q24" i="9" s="1"/>
  <c r="S24" i="8"/>
  <c r="S24" i="9" s="1"/>
  <c r="U24" i="8"/>
  <c r="U24" i="9" s="1"/>
  <c r="W24" i="8"/>
  <c r="W24" i="9" s="1"/>
  <c r="Y24" i="8"/>
  <c r="Y24" i="9" s="1"/>
  <c r="AA24" i="8"/>
  <c r="AA24" i="9" s="1"/>
  <c r="AC24" i="8"/>
  <c r="AC24" i="9" s="1"/>
  <c r="AE24" i="8"/>
  <c r="AE24" i="9" s="1"/>
  <c r="D25" i="8"/>
  <c r="D25" i="9" s="1"/>
  <c r="F25" i="8"/>
  <c r="F25" i="9" s="1"/>
  <c r="H25" i="8"/>
  <c r="H25" i="9" s="1"/>
  <c r="J25" i="8"/>
  <c r="J25" i="9" s="1"/>
  <c r="L25" i="8"/>
  <c r="L25" i="9" s="1"/>
  <c r="N25" i="8"/>
  <c r="N25" i="9" s="1"/>
  <c r="P25" i="8"/>
  <c r="P25" i="9" s="1"/>
  <c r="R25" i="8"/>
  <c r="R25" i="9" s="1"/>
  <c r="T25" i="8"/>
  <c r="T25" i="9" s="1"/>
  <c r="V25" i="8"/>
  <c r="V25" i="9" s="1"/>
  <c r="X25" i="8"/>
  <c r="X25" i="9" s="1"/>
  <c r="Z25" i="8"/>
  <c r="Z25" i="9" s="1"/>
  <c r="AB25" i="8"/>
  <c r="AB25" i="9" s="1"/>
  <c r="AD25" i="8"/>
  <c r="AD25" i="9" s="1"/>
  <c r="AF25" i="8"/>
  <c r="AF25" i="9" s="1"/>
  <c r="E26" i="8"/>
  <c r="E26" i="9" s="1"/>
  <c r="G26" i="8"/>
  <c r="G26" i="9" s="1"/>
  <c r="I26" i="8"/>
  <c r="I26" i="9" s="1"/>
  <c r="K26" i="8"/>
  <c r="K26" i="9" s="1"/>
  <c r="M26" i="8"/>
  <c r="M26" i="9" s="1"/>
  <c r="O26" i="8"/>
  <c r="O26" i="9" s="1"/>
  <c r="Q26" i="8"/>
  <c r="Q26" i="9" s="1"/>
  <c r="S26" i="8"/>
  <c r="S26" i="9" s="1"/>
  <c r="U26" i="8"/>
  <c r="U26" i="9" s="1"/>
  <c r="W26" i="8"/>
  <c r="W26" i="9" s="1"/>
  <c r="Y26" i="8"/>
  <c r="Y26" i="9" s="1"/>
  <c r="AA26" i="8"/>
  <c r="AA26" i="9" s="1"/>
  <c r="AC26" i="8"/>
  <c r="AC26" i="9" s="1"/>
  <c r="AE26" i="8"/>
  <c r="AE26" i="9" s="1"/>
  <c r="D27" i="8"/>
  <c r="D27" i="9" s="1"/>
  <c r="F27" i="8"/>
  <c r="F27" i="9" s="1"/>
  <c r="H27" i="8"/>
  <c r="H27" i="9" s="1"/>
  <c r="J27" i="8"/>
  <c r="J27" i="9" s="1"/>
  <c r="L27" i="8"/>
  <c r="L27" i="9" s="1"/>
  <c r="N27" i="8"/>
  <c r="N27" i="9" s="1"/>
  <c r="P27" i="8"/>
  <c r="P27" i="9" s="1"/>
  <c r="R27" i="8"/>
  <c r="R27" i="9" s="1"/>
  <c r="T27" i="8"/>
  <c r="T27" i="9" s="1"/>
  <c r="V27" i="8"/>
  <c r="V27" i="9" s="1"/>
  <c r="X27" i="8"/>
  <c r="X27" i="9" s="1"/>
  <c r="Z27" i="8"/>
  <c r="Z27" i="9" s="1"/>
  <c r="AB27" i="8"/>
  <c r="AB27" i="9" s="1"/>
  <c r="AD27" i="8"/>
  <c r="AD27" i="9" s="1"/>
  <c r="AF27" i="8"/>
  <c r="AF27" i="9" s="1"/>
  <c r="E28" i="8"/>
  <c r="E28" i="9" s="1"/>
  <c r="G28" i="8"/>
  <c r="G28" i="9" s="1"/>
  <c r="I28" i="8"/>
  <c r="I28" i="9" s="1"/>
  <c r="K28" i="8"/>
  <c r="K28" i="9" s="1"/>
  <c r="M28" i="8"/>
  <c r="M28" i="9" s="1"/>
  <c r="O28" i="8"/>
  <c r="O28" i="9" s="1"/>
  <c r="Q28" i="8"/>
  <c r="Q28" i="9" s="1"/>
  <c r="S28" i="8"/>
  <c r="S28" i="9" s="1"/>
  <c r="U28" i="8"/>
  <c r="U28" i="9" s="1"/>
  <c r="W28" i="8"/>
  <c r="W28" i="9" s="1"/>
  <c r="Y28" i="8"/>
  <c r="Y28" i="9" s="1"/>
  <c r="AA28" i="8"/>
  <c r="AA28" i="9" s="1"/>
  <c r="AC28" i="8"/>
  <c r="AC28" i="9" s="1"/>
  <c r="AE28" i="8"/>
  <c r="AE28" i="9" s="1"/>
  <c r="D29" i="8"/>
  <c r="D29" i="9" s="1"/>
  <c r="F29" i="8"/>
  <c r="F29" i="9" s="1"/>
  <c r="E19" i="8"/>
  <c r="G19" i="8"/>
  <c r="G19" i="9" s="1"/>
  <c r="I19" i="8"/>
  <c r="K19" i="8"/>
  <c r="K19" i="9" s="1"/>
  <c r="M19" i="8"/>
  <c r="O19" i="8"/>
  <c r="O19" i="9" s="1"/>
  <c r="Q19" i="8"/>
  <c r="Q19" i="9" s="1"/>
  <c r="S19" i="8"/>
  <c r="S19" i="9" s="1"/>
  <c r="U19" i="8"/>
  <c r="W19" i="8"/>
  <c r="W19" i="9" s="1"/>
  <c r="Y19" i="8"/>
  <c r="AA19" i="8"/>
  <c r="AA19" i="9" s="1"/>
  <c r="AC19" i="8"/>
  <c r="AE19" i="8"/>
  <c r="AE19" i="9" s="1"/>
  <c r="D20" i="8"/>
  <c r="D20" i="9" s="1"/>
  <c r="F20" i="8"/>
  <c r="F20" i="9" s="1"/>
  <c r="H20" i="8"/>
  <c r="H20" i="9" s="1"/>
  <c r="J20" i="8"/>
  <c r="J20" i="9" s="1"/>
  <c r="L20" i="8"/>
  <c r="L20" i="9" s="1"/>
  <c r="N20" i="8"/>
  <c r="N20" i="9" s="1"/>
  <c r="P20" i="8"/>
  <c r="P20" i="9" s="1"/>
  <c r="R20" i="8"/>
  <c r="R20" i="9" s="1"/>
  <c r="T20" i="8"/>
  <c r="T20" i="9" s="1"/>
  <c r="V20" i="8"/>
  <c r="V20" i="9" s="1"/>
  <c r="X20" i="8"/>
  <c r="X20" i="9" s="1"/>
  <c r="Z20" i="8"/>
  <c r="Z20" i="9" s="1"/>
  <c r="AB20" i="8"/>
  <c r="AB20" i="9" s="1"/>
  <c r="AD20" i="8"/>
  <c r="AD20" i="9" s="1"/>
  <c r="AF20" i="8"/>
  <c r="E21" i="8"/>
  <c r="E21" i="9" s="1"/>
  <c r="G21" i="8"/>
  <c r="G21" i="9" s="1"/>
  <c r="I21" i="8"/>
  <c r="I21" i="9" s="1"/>
  <c r="K21" i="8"/>
  <c r="K21" i="9" s="1"/>
  <c r="M21" i="8"/>
  <c r="M21" i="9" s="1"/>
  <c r="O21" i="8"/>
  <c r="O21" i="9" s="1"/>
  <c r="Q21" i="8"/>
  <c r="Q21" i="9" s="1"/>
  <c r="S21" i="8"/>
  <c r="S21" i="9" s="1"/>
  <c r="U21" i="8"/>
  <c r="U21" i="9" s="1"/>
  <c r="W21" i="8"/>
  <c r="W21" i="9" s="1"/>
  <c r="Y21" i="8"/>
  <c r="Y21" i="9" s="1"/>
  <c r="AA21" i="8"/>
  <c r="AA21" i="9" s="1"/>
  <c r="AC21" i="8"/>
  <c r="AC21" i="9" s="1"/>
  <c r="AE21" i="8"/>
  <c r="AE21" i="9" s="1"/>
  <c r="D22" i="8"/>
  <c r="D22" i="9" s="1"/>
  <c r="F22" i="8"/>
  <c r="F22" i="9" s="1"/>
  <c r="H22" i="8"/>
  <c r="H22" i="9" s="1"/>
  <c r="J22" i="8"/>
  <c r="J22" i="9" s="1"/>
  <c r="L22" i="8"/>
  <c r="L22" i="9" s="1"/>
  <c r="N22" i="8"/>
  <c r="N22" i="9" s="1"/>
  <c r="P22" i="8"/>
  <c r="P22" i="9" s="1"/>
  <c r="R22" i="8"/>
  <c r="R22" i="9" s="1"/>
  <c r="T22" i="8"/>
  <c r="T22" i="9" s="1"/>
  <c r="V22" i="8"/>
  <c r="V22" i="9" s="1"/>
  <c r="X22" i="8"/>
  <c r="X22" i="9" s="1"/>
  <c r="Z22" i="8"/>
  <c r="Z22" i="9" s="1"/>
  <c r="AB22" i="8"/>
  <c r="AB22" i="9" s="1"/>
  <c r="AD22" i="8"/>
  <c r="AD22" i="9" s="1"/>
  <c r="AF22" i="8"/>
  <c r="AF22" i="9" s="1"/>
  <c r="E23" i="8"/>
  <c r="E23" i="9" s="1"/>
  <c r="G23" i="8"/>
  <c r="G23" i="9" s="1"/>
  <c r="I23" i="8"/>
  <c r="I23" i="9" s="1"/>
  <c r="K23" i="8"/>
  <c r="K23" i="9" s="1"/>
  <c r="M23" i="8"/>
  <c r="M23" i="9" s="1"/>
  <c r="O23" i="8"/>
  <c r="O23" i="9" s="1"/>
  <c r="Q23" i="8"/>
  <c r="Q23" i="9" s="1"/>
  <c r="S23" i="8"/>
  <c r="S23" i="9" s="1"/>
  <c r="U23" i="8"/>
  <c r="U23" i="9" s="1"/>
  <c r="W23" i="8"/>
  <c r="W23" i="9" s="1"/>
  <c r="Y23" i="8"/>
  <c r="Y23" i="9" s="1"/>
  <c r="AA23" i="8"/>
  <c r="AA23" i="9" s="1"/>
  <c r="AC23" i="8"/>
  <c r="AC23" i="9" s="1"/>
  <c r="AE23" i="8"/>
  <c r="AE23" i="9" s="1"/>
  <c r="D24" i="8"/>
  <c r="D24" i="9" s="1"/>
  <c r="F24" i="8"/>
  <c r="F24" i="9" s="1"/>
  <c r="H24" i="8"/>
  <c r="H24" i="9" s="1"/>
  <c r="J24" i="8"/>
  <c r="J24" i="9" s="1"/>
  <c r="L24" i="8"/>
  <c r="L24" i="9" s="1"/>
  <c r="N24" i="8"/>
  <c r="N24" i="9" s="1"/>
  <c r="P24" i="8"/>
  <c r="P24" i="9" s="1"/>
  <c r="T24" i="8"/>
  <c r="T24" i="9" s="1"/>
  <c r="X24" i="8"/>
  <c r="X24" i="9" s="1"/>
  <c r="AB24" i="8"/>
  <c r="AB24" i="9" s="1"/>
  <c r="AF24" i="8"/>
  <c r="AF24" i="9" s="1"/>
  <c r="G25" i="8"/>
  <c r="G25" i="9" s="1"/>
  <c r="K25" i="8"/>
  <c r="K25" i="9" s="1"/>
  <c r="O25" i="8"/>
  <c r="O25" i="9" s="1"/>
  <c r="S25" i="8"/>
  <c r="S25" i="9" s="1"/>
  <c r="W25" i="8"/>
  <c r="W25" i="9" s="1"/>
  <c r="AA25" i="8"/>
  <c r="AA25" i="9" s="1"/>
  <c r="AE25" i="8"/>
  <c r="AE25" i="9" s="1"/>
  <c r="F26" i="8"/>
  <c r="F26" i="9" s="1"/>
  <c r="J26" i="8"/>
  <c r="J26" i="9" s="1"/>
  <c r="N26" i="8"/>
  <c r="N26" i="9" s="1"/>
  <c r="R26" i="8"/>
  <c r="R26" i="9" s="1"/>
  <c r="V26" i="8"/>
  <c r="V26" i="9" s="1"/>
  <c r="Z26" i="8"/>
  <c r="Z26" i="9" s="1"/>
  <c r="AD26" i="8"/>
  <c r="AD26" i="9" s="1"/>
  <c r="E27" i="8"/>
  <c r="E27" i="9" s="1"/>
  <c r="I27" i="8"/>
  <c r="I27" i="9" s="1"/>
  <c r="M27" i="8"/>
  <c r="M27" i="9" s="1"/>
  <c r="Q27" i="8"/>
  <c r="Q27" i="9" s="1"/>
  <c r="U27" i="8"/>
  <c r="U27" i="9" s="1"/>
  <c r="Y27" i="8"/>
  <c r="Y27" i="9" s="1"/>
  <c r="AC27" i="8"/>
  <c r="AC27" i="9" s="1"/>
  <c r="D28" i="8"/>
  <c r="D28" i="9" s="1"/>
  <c r="H28" i="8"/>
  <c r="H28" i="9" s="1"/>
  <c r="L28" i="8"/>
  <c r="L28" i="9" s="1"/>
  <c r="P28" i="8"/>
  <c r="P28" i="9" s="1"/>
  <c r="T28" i="8"/>
  <c r="T28" i="9" s="1"/>
  <c r="X28" i="8"/>
  <c r="X28" i="9" s="1"/>
  <c r="AB28" i="8"/>
  <c r="AB28" i="9" s="1"/>
  <c r="AF28" i="8"/>
  <c r="AF28" i="9" s="1"/>
  <c r="G29" i="8"/>
  <c r="G29" i="9" s="1"/>
  <c r="I29" i="8"/>
  <c r="I29" i="9" s="1"/>
  <c r="K29" i="8"/>
  <c r="K29" i="9" s="1"/>
  <c r="M29" i="8"/>
  <c r="M29" i="9" s="1"/>
  <c r="O29" i="8"/>
  <c r="O29" i="9" s="1"/>
  <c r="Q29" i="8"/>
  <c r="Q29" i="9" s="1"/>
  <c r="S29" i="8"/>
  <c r="S29" i="9" s="1"/>
  <c r="U29" i="8"/>
  <c r="U29" i="9" s="1"/>
  <c r="W29" i="8"/>
  <c r="W29" i="9" s="1"/>
  <c r="Y29" i="8"/>
  <c r="Y29" i="9" s="1"/>
  <c r="AA29" i="8"/>
  <c r="AA29" i="9" s="1"/>
  <c r="AC29" i="8"/>
  <c r="AC29" i="9" s="1"/>
  <c r="AE29" i="8"/>
  <c r="AE29" i="9" s="1"/>
  <c r="D30" i="8"/>
  <c r="D30" i="9" s="1"/>
  <c r="F30" i="8"/>
  <c r="F30" i="9" s="1"/>
  <c r="H30" i="8"/>
  <c r="H30" i="9" s="1"/>
  <c r="J30" i="8"/>
  <c r="J30" i="9" s="1"/>
  <c r="L30" i="8"/>
  <c r="L30" i="9" s="1"/>
  <c r="N30" i="8"/>
  <c r="N30" i="9" s="1"/>
  <c r="P30" i="8"/>
  <c r="P30" i="9" s="1"/>
  <c r="R30" i="8"/>
  <c r="R30" i="9" s="1"/>
  <c r="T30" i="8"/>
  <c r="T30" i="9" s="1"/>
  <c r="V30" i="8"/>
  <c r="V30" i="9" s="1"/>
  <c r="X30" i="8"/>
  <c r="X30" i="9" s="1"/>
  <c r="Z30" i="8"/>
  <c r="Z30" i="9" s="1"/>
  <c r="AB30" i="8"/>
  <c r="AB30" i="9" s="1"/>
  <c r="AD30" i="8"/>
  <c r="AD30" i="9" s="1"/>
  <c r="AF30" i="8"/>
  <c r="AF30" i="9" s="1"/>
  <c r="E31" i="8"/>
  <c r="E31" i="9" s="1"/>
  <c r="G31" i="8"/>
  <c r="G31" i="9" s="1"/>
  <c r="I31" i="8"/>
  <c r="I31" i="9" s="1"/>
  <c r="K31" i="8"/>
  <c r="K31" i="9" s="1"/>
  <c r="M31" i="8"/>
  <c r="M31" i="9" s="1"/>
  <c r="O31" i="8"/>
  <c r="O31" i="9" s="1"/>
  <c r="Q31" i="8"/>
  <c r="Q31" i="9" s="1"/>
  <c r="S31" i="8"/>
  <c r="S31" i="9" s="1"/>
  <c r="U31" i="8"/>
  <c r="U31" i="9" s="1"/>
  <c r="W31" i="8"/>
  <c r="W31" i="9" s="1"/>
  <c r="Y31" i="8"/>
  <c r="Y31" i="9" s="1"/>
  <c r="AA31" i="8"/>
  <c r="AA31" i="9" s="1"/>
  <c r="AC31" i="8"/>
  <c r="AC31" i="9" s="1"/>
  <c r="AE31" i="8"/>
  <c r="AE31" i="9" s="1"/>
  <c r="D32" i="8"/>
  <c r="D32" i="9" s="1"/>
  <c r="F32" i="8"/>
  <c r="F32" i="9" s="1"/>
  <c r="H32" i="8"/>
  <c r="H32" i="9" s="1"/>
  <c r="J32" i="8"/>
  <c r="J32" i="9" s="1"/>
  <c r="L32" i="8"/>
  <c r="L32" i="9" s="1"/>
  <c r="N32" i="8"/>
  <c r="N32" i="9" s="1"/>
  <c r="P32" i="8"/>
  <c r="P32" i="9" s="1"/>
  <c r="R32" i="8"/>
  <c r="R32" i="9" s="1"/>
  <c r="T32" i="8"/>
  <c r="T32" i="9" s="1"/>
  <c r="V32" i="8"/>
  <c r="V32" i="9" s="1"/>
  <c r="X32" i="8"/>
  <c r="X32" i="9" s="1"/>
  <c r="Z32" i="8"/>
  <c r="Z32" i="9" s="1"/>
  <c r="AB32" i="8"/>
  <c r="AB32" i="9" s="1"/>
  <c r="AD32" i="8"/>
  <c r="AD32" i="9" s="1"/>
  <c r="AF32" i="8"/>
  <c r="AF32" i="9" s="1"/>
  <c r="E33" i="8"/>
  <c r="E33" i="9" s="1"/>
  <c r="G33" i="8"/>
  <c r="G33" i="9" s="1"/>
  <c r="I33" i="8"/>
  <c r="I33" i="9" s="1"/>
  <c r="K33" i="8"/>
  <c r="K33" i="9" s="1"/>
  <c r="M33" i="8"/>
  <c r="M33" i="9" s="1"/>
  <c r="O33" i="8"/>
  <c r="O33" i="9" s="1"/>
  <c r="Q33" i="8"/>
  <c r="Q33" i="9" s="1"/>
  <c r="S33" i="8"/>
  <c r="S33" i="9" s="1"/>
  <c r="U33" i="8"/>
  <c r="U33" i="9" s="1"/>
  <c r="W33" i="8"/>
  <c r="W33" i="9" s="1"/>
  <c r="Y33" i="8"/>
  <c r="Y33" i="9" s="1"/>
  <c r="AA33" i="8"/>
  <c r="AA33" i="9" s="1"/>
  <c r="AC33" i="8"/>
  <c r="AC33" i="9" s="1"/>
  <c r="AE33" i="8"/>
  <c r="AE33" i="9" s="1"/>
  <c r="D34" i="8"/>
  <c r="D34" i="9" s="1"/>
  <c r="F34" i="8"/>
  <c r="F34" i="9" s="1"/>
  <c r="H34" i="8"/>
  <c r="H34" i="9" s="1"/>
  <c r="J34" i="8"/>
  <c r="J34" i="9" s="1"/>
  <c r="L34" i="8"/>
  <c r="L34" i="9" s="1"/>
  <c r="N34" i="8"/>
  <c r="N34" i="9" s="1"/>
  <c r="P34" i="8"/>
  <c r="P34" i="9" s="1"/>
  <c r="R34" i="8"/>
  <c r="R34" i="9" s="1"/>
  <c r="T34" i="8"/>
  <c r="T34" i="9" s="1"/>
  <c r="V34" i="8"/>
  <c r="V34" i="9" s="1"/>
  <c r="X34" i="8"/>
  <c r="X34" i="9" s="1"/>
  <c r="Z34" i="8"/>
  <c r="Z34" i="9" s="1"/>
  <c r="AB34" i="8"/>
  <c r="AB34" i="9" s="1"/>
  <c r="AD34" i="8"/>
  <c r="AD34" i="9" s="1"/>
  <c r="AF34" i="8"/>
  <c r="AF34" i="9" s="1"/>
  <c r="E35" i="8"/>
  <c r="E35" i="9" s="1"/>
  <c r="G35" i="8"/>
  <c r="G35" i="9" s="1"/>
  <c r="I35" i="8"/>
  <c r="I35" i="9" s="1"/>
  <c r="K35" i="8"/>
  <c r="K35" i="9" s="1"/>
  <c r="M35" i="8"/>
  <c r="M35" i="9" s="1"/>
  <c r="O35" i="8"/>
  <c r="O35" i="9" s="1"/>
  <c r="Q35" i="8"/>
  <c r="Q35" i="9" s="1"/>
  <c r="S35" i="8"/>
  <c r="S35" i="9" s="1"/>
  <c r="U35" i="8"/>
  <c r="U35" i="9" s="1"/>
  <c r="W35" i="8"/>
  <c r="W35" i="9" s="1"/>
  <c r="Y35" i="8"/>
  <c r="Y35" i="9" s="1"/>
  <c r="AA35" i="8"/>
  <c r="AA35" i="9" s="1"/>
  <c r="AC35" i="8"/>
  <c r="AC35" i="9" s="1"/>
  <c r="AE35" i="8"/>
  <c r="AE35" i="9" s="1"/>
  <c r="D36" i="8"/>
  <c r="D36" i="9" s="1"/>
  <c r="F36" i="8"/>
  <c r="F36" i="9" s="1"/>
  <c r="H36" i="8"/>
  <c r="H36" i="9" s="1"/>
  <c r="J36" i="8"/>
  <c r="J36" i="9" s="1"/>
  <c r="L36" i="8"/>
  <c r="L36" i="9" s="1"/>
  <c r="N36" i="8"/>
  <c r="N36" i="9" s="1"/>
  <c r="P36" i="8"/>
  <c r="P36" i="9" s="1"/>
  <c r="R36" i="8"/>
  <c r="R36" i="9" s="1"/>
  <c r="T36" i="8"/>
  <c r="T36" i="9" s="1"/>
  <c r="V36" i="8"/>
  <c r="V36" i="9" s="1"/>
  <c r="X36" i="8"/>
  <c r="X36" i="9" s="1"/>
  <c r="Z36" i="8"/>
  <c r="Z36" i="9" s="1"/>
  <c r="AB36" i="8"/>
  <c r="AB36" i="9" s="1"/>
  <c r="AD36" i="8"/>
  <c r="AD36" i="9" s="1"/>
  <c r="AF36" i="8"/>
  <c r="AF36" i="9" s="1"/>
  <c r="E37" i="8"/>
  <c r="E37" i="9" s="1"/>
  <c r="G37" i="8"/>
  <c r="G37" i="9" s="1"/>
  <c r="I37" i="8"/>
  <c r="I37" i="9" s="1"/>
  <c r="K37" i="8"/>
  <c r="K37" i="9" s="1"/>
  <c r="M37" i="8"/>
  <c r="M37" i="9" s="1"/>
  <c r="O37" i="8"/>
  <c r="O37" i="9" s="1"/>
  <c r="Q37" i="8"/>
  <c r="Q37" i="9" s="1"/>
  <c r="S37" i="8"/>
  <c r="S37" i="9" s="1"/>
  <c r="U37" i="8"/>
  <c r="U37" i="9" s="1"/>
  <c r="W37" i="8"/>
  <c r="W37" i="9" s="1"/>
  <c r="Y37" i="8"/>
  <c r="Y37" i="9" s="1"/>
  <c r="AA37" i="8"/>
  <c r="AA37" i="9" s="1"/>
  <c r="AC37" i="8"/>
  <c r="AC37" i="9" s="1"/>
  <c r="AE37" i="8"/>
  <c r="AE37" i="9" s="1"/>
  <c r="D38" i="8"/>
  <c r="D38" i="9" s="1"/>
  <c r="F38" i="8"/>
  <c r="F38" i="9" s="1"/>
  <c r="H38" i="8"/>
  <c r="H38" i="9" s="1"/>
  <c r="J38" i="8"/>
  <c r="J38" i="9" s="1"/>
  <c r="L38" i="8"/>
  <c r="L38" i="9" s="1"/>
  <c r="N38" i="8"/>
  <c r="N38" i="9" s="1"/>
  <c r="P38" i="8"/>
  <c r="P38" i="9" s="1"/>
  <c r="R38" i="8"/>
  <c r="R38" i="9" s="1"/>
  <c r="T38" i="8"/>
  <c r="T38" i="9" s="1"/>
  <c r="V38" i="8"/>
  <c r="V38" i="9" s="1"/>
  <c r="X38" i="8"/>
  <c r="X38" i="9" s="1"/>
  <c r="Z38" i="8"/>
  <c r="Z38" i="9" s="1"/>
  <c r="AB38" i="8"/>
  <c r="AB38" i="9" s="1"/>
  <c r="AD38" i="8"/>
  <c r="AD38" i="9" s="1"/>
  <c r="AF38" i="8"/>
  <c r="AF38" i="9" s="1"/>
  <c r="E39" i="8"/>
  <c r="E39" i="9" s="1"/>
  <c r="G39" i="8"/>
  <c r="G39" i="9" s="1"/>
  <c r="I39" i="8"/>
  <c r="I39" i="9" s="1"/>
  <c r="K39" i="8"/>
  <c r="K39" i="9" s="1"/>
  <c r="M39" i="8"/>
  <c r="M39" i="9" s="1"/>
  <c r="O39" i="8"/>
  <c r="O39" i="9" s="1"/>
  <c r="Q39" i="8"/>
  <c r="Q39" i="9" s="1"/>
  <c r="S39" i="8"/>
  <c r="S39" i="9" s="1"/>
  <c r="U39" i="8"/>
  <c r="U39" i="9" s="1"/>
  <c r="W39" i="8"/>
  <c r="W39" i="9" s="1"/>
  <c r="Y39" i="8"/>
  <c r="Y39" i="9" s="1"/>
  <c r="AA39" i="8"/>
  <c r="AA39" i="9" s="1"/>
  <c r="AC39" i="8"/>
  <c r="AC39" i="9" s="1"/>
  <c r="AE39" i="8"/>
  <c r="AE39" i="9" s="1"/>
  <c r="D40" i="8"/>
  <c r="D40" i="9" s="1"/>
  <c r="F40" i="8"/>
  <c r="F40" i="9" s="1"/>
  <c r="H40" i="8"/>
  <c r="H40" i="9" s="1"/>
  <c r="J40" i="8"/>
  <c r="J40" i="9" s="1"/>
  <c r="L40" i="8"/>
  <c r="L40" i="9" s="1"/>
  <c r="N40" i="8"/>
  <c r="N40" i="9" s="1"/>
  <c r="P40" i="8"/>
  <c r="P40" i="9" s="1"/>
  <c r="R40" i="8"/>
  <c r="R40" i="9" s="1"/>
  <c r="T40" i="8"/>
  <c r="T40" i="9" s="1"/>
  <c r="V40" i="8"/>
  <c r="V40" i="9" s="1"/>
  <c r="X40" i="8"/>
  <c r="X40" i="9" s="1"/>
  <c r="Z40" i="8"/>
  <c r="Z40" i="9" s="1"/>
  <c r="AB40" i="8"/>
  <c r="AB40" i="9" s="1"/>
  <c r="AD40" i="8"/>
  <c r="AD40" i="9" s="1"/>
  <c r="AF40" i="8"/>
  <c r="AF40" i="9" s="1"/>
  <c r="E41" i="8"/>
  <c r="E41" i="9" s="1"/>
  <c r="G41" i="8"/>
  <c r="G41" i="9" s="1"/>
  <c r="I41" i="8"/>
  <c r="I41" i="9" s="1"/>
  <c r="K41" i="8"/>
  <c r="K41" i="9" s="1"/>
  <c r="M41" i="8"/>
  <c r="M41" i="9" s="1"/>
  <c r="O41" i="8"/>
  <c r="O41" i="9" s="1"/>
  <c r="Q41" i="8"/>
  <c r="Q41" i="9" s="1"/>
  <c r="S41" i="8"/>
  <c r="S41" i="9" s="1"/>
  <c r="U41" i="8"/>
  <c r="U41" i="9" s="1"/>
  <c r="W41" i="8"/>
  <c r="W41" i="9" s="1"/>
  <c r="Y41" i="8"/>
  <c r="Y41" i="9" s="1"/>
  <c r="AA41" i="8"/>
  <c r="AA41" i="9" s="1"/>
  <c r="AC41" i="8"/>
  <c r="AC41" i="9" s="1"/>
  <c r="AE41" i="8"/>
  <c r="AE41" i="9" s="1"/>
  <c r="D42" i="8"/>
  <c r="D42" i="9" s="1"/>
  <c r="F42" i="8"/>
  <c r="F42" i="9" s="1"/>
  <c r="H42" i="8"/>
  <c r="H42" i="9" s="1"/>
  <c r="J42" i="8"/>
  <c r="J42" i="9" s="1"/>
  <c r="L42" i="8"/>
  <c r="L42" i="9" s="1"/>
  <c r="N42" i="8"/>
  <c r="N42" i="9" s="1"/>
  <c r="P42" i="8"/>
  <c r="P42" i="9" s="1"/>
  <c r="R42" i="8"/>
  <c r="R42" i="9" s="1"/>
  <c r="T42" i="8"/>
  <c r="T42" i="9" s="1"/>
  <c r="V42" i="8"/>
  <c r="V42" i="9" s="1"/>
  <c r="X42" i="8"/>
  <c r="X42" i="9" s="1"/>
  <c r="Z42" i="8"/>
  <c r="Z42" i="9" s="1"/>
  <c r="AB42" i="8"/>
  <c r="AB42" i="9" s="1"/>
  <c r="AD42" i="8"/>
  <c r="AD42" i="9" s="1"/>
  <c r="AF42" i="8"/>
  <c r="AF42" i="9" s="1"/>
  <c r="E43" i="8"/>
  <c r="E43" i="9" s="1"/>
  <c r="G43" i="8"/>
  <c r="G43" i="9" s="1"/>
  <c r="I43" i="8"/>
  <c r="I43" i="9" s="1"/>
  <c r="K43" i="8"/>
  <c r="K43" i="9" s="1"/>
  <c r="M43" i="8"/>
  <c r="M43" i="9" s="1"/>
  <c r="O43" i="8"/>
  <c r="O43" i="9" s="1"/>
  <c r="Q43" i="8"/>
  <c r="Q43" i="9" s="1"/>
  <c r="S43" i="8"/>
  <c r="S43" i="9" s="1"/>
  <c r="U43" i="8"/>
  <c r="U43" i="9" s="1"/>
  <c r="W43" i="8"/>
  <c r="W43" i="9" s="1"/>
  <c r="Y43" i="8"/>
  <c r="Y43" i="9" s="1"/>
  <c r="AA43" i="8"/>
  <c r="AA43" i="9" s="1"/>
  <c r="AC43" i="8"/>
  <c r="AC43" i="9" s="1"/>
  <c r="AE43" i="8"/>
  <c r="AE43" i="9" s="1"/>
  <c r="D44" i="8"/>
  <c r="D44" i="9" s="1"/>
  <c r="F44" i="8"/>
  <c r="F44" i="9" s="1"/>
  <c r="H44" i="8"/>
  <c r="H44" i="9" s="1"/>
  <c r="J44" i="8"/>
  <c r="J44" i="9" s="1"/>
  <c r="L44" i="8"/>
  <c r="L44" i="9" s="1"/>
  <c r="N44" i="8"/>
  <c r="N44" i="9" s="1"/>
  <c r="P44" i="8"/>
  <c r="P44" i="9" s="1"/>
  <c r="R44" i="8"/>
  <c r="R44" i="9" s="1"/>
  <c r="T44" i="8"/>
  <c r="T44" i="9" s="1"/>
  <c r="V44" i="8"/>
  <c r="V44" i="9" s="1"/>
  <c r="X44" i="8"/>
  <c r="X44" i="9" s="1"/>
  <c r="Z44" i="8"/>
  <c r="Z44" i="9" s="1"/>
  <c r="AB44" i="8"/>
  <c r="AB44" i="9" s="1"/>
  <c r="AD44" i="8"/>
  <c r="AD44" i="9" s="1"/>
  <c r="AF44" i="8"/>
  <c r="AF44" i="9" s="1"/>
  <c r="E45" i="8"/>
  <c r="E45" i="9" s="1"/>
  <c r="G45" i="8"/>
  <c r="G45" i="9" s="1"/>
  <c r="I45" i="8"/>
  <c r="I45" i="9" s="1"/>
  <c r="K45" i="8"/>
  <c r="K45" i="9" s="1"/>
  <c r="M45" i="8"/>
  <c r="M45" i="9" s="1"/>
  <c r="O45" i="8"/>
  <c r="O45" i="9" s="1"/>
  <c r="Q45" i="8"/>
  <c r="Q45" i="9" s="1"/>
  <c r="S45" i="8"/>
  <c r="S45" i="9" s="1"/>
  <c r="U45" i="8"/>
  <c r="U45" i="9" s="1"/>
  <c r="W45" i="8"/>
  <c r="W45" i="9" s="1"/>
  <c r="Y45" i="8"/>
  <c r="Y45" i="9" s="1"/>
  <c r="AA45" i="8"/>
  <c r="AA45" i="9" s="1"/>
  <c r="AC45" i="8"/>
  <c r="AC45" i="9" s="1"/>
  <c r="AE45" i="8"/>
  <c r="AE45" i="9" s="1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R24" i="8"/>
  <c r="R24" i="9" s="1"/>
  <c r="V24" i="8"/>
  <c r="V24" i="9" s="1"/>
  <c r="Z24" i="8"/>
  <c r="Z24" i="9" s="1"/>
  <c r="AD24" i="8"/>
  <c r="AD24" i="9" s="1"/>
  <c r="E25" i="8"/>
  <c r="E25" i="9" s="1"/>
  <c r="I25" i="8"/>
  <c r="I25" i="9" s="1"/>
  <c r="M25" i="8"/>
  <c r="M25" i="9" s="1"/>
  <c r="Q25" i="8"/>
  <c r="Q25" i="9" s="1"/>
  <c r="U25" i="8"/>
  <c r="U25" i="9" s="1"/>
  <c r="Y25" i="8"/>
  <c r="Y25" i="9" s="1"/>
  <c r="AC25" i="8"/>
  <c r="AC25" i="9" s="1"/>
  <c r="D26" i="8"/>
  <c r="D26" i="9" s="1"/>
  <c r="H26" i="8"/>
  <c r="H26" i="9" s="1"/>
  <c r="L26" i="8"/>
  <c r="L26" i="9" s="1"/>
  <c r="P26" i="8"/>
  <c r="P26" i="9" s="1"/>
  <c r="T26" i="8"/>
  <c r="T26" i="9" s="1"/>
  <c r="X26" i="8"/>
  <c r="X26" i="9" s="1"/>
  <c r="AB26" i="8"/>
  <c r="AB26" i="9" s="1"/>
  <c r="AF26" i="8"/>
  <c r="AF26" i="9" s="1"/>
  <c r="G27" i="8"/>
  <c r="G27" i="9" s="1"/>
  <c r="K27" i="8"/>
  <c r="K27" i="9" s="1"/>
  <c r="O27" i="8"/>
  <c r="O27" i="9" s="1"/>
  <c r="S27" i="8"/>
  <c r="S27" i="9" s="1"/>
  <c r="W27" i="8"/>
  <c r="W27" i="9" s="1"/>
  <c r="AA27" i="8"/>
  <c r="AA27" i="9" s="1"/>
  <c r="AE27" i="8"/>
  <c r="AE27" i="9" s="1"/>
  <c r="F28" i="8"/>
  <c r="F28" i="9" s="1"/>
  <c r="J28" i="8"/>
  <c r="J28" i="9" s="1"/>
  <c r="N28" i="8"/>
  <c r="N28" i="9" s="1"/>
  <c r="R28" i="8"/>
  <c r="R28" i="9" s="1"/>
  <c r="V28" i="8"/>
  <c r="V28" i="9" s="1"/>
  <c r="Z28" i="8"/>
  <c r="Z28" i="9" s="1"/>
  <c r="AD28" i="8"/>
  <c r="AD28" i="9" s="1"/>
  <c r="E29" i="8"/>
  <c r="E29" i="9" s="1"/>
  <c r="H29" i="8"/>
  <c r="H29" i="9" s="1"/>
  <c r="J29" i="8"/>
  <c r="J29" i="9" s="1"/>
  <c r="L29" i="8"/>
  <c r="L29" i="9" s="1"/>
  <c r="N29" i="8"/>
  <c r="N29" i="9" s="1"/>
  <c r="P29" i="8"/>
  <c r="P29" i="9" s="1"/>
  <c r="R29" i="8"/>
  <c r="R29" i="9" s="1"/>
  <c r="T29" i="8"/>
  <c r="T29" i="9" s="1"/>
  <c r="V29" i="8"/>
  <c r="V29" i="9" s="1"/>
  <c r="X29" i="8"/>
  <c r="X29" i="9" s="1"/>
  <c r="Z29" i="8"/>
  <c r="Z29" i="9" s="1"/>
  <c r="AB29" i="8"/>
  <c r="AB29" i="9" s="1"/>
  <c r="AD29" i="8"/>
  <c r="AD29" i="9" s="1"/>
  <c r="AF29" i="8"/>
  <c r="AF29" i="9" s="1"/>
  <c r="E30" i="8"/>
  <c r="E30" i="9" s="1"/>
  <c r="G30" i="8"/>
  <c r="G30" i="9" s="1"/>
  <c r="I30" i="8"/>
  <c r="I30" i="9" s="1"/>
  <c r="K30" i="8"/>
  <c r="K30" i="9" s="1"/>
  <c r="M30" i="8"/>
  <c r="M30" i="9" s="1"/>
  <c r="O30" i="8"/>
  <c r="O30" i="9" s="1"/>
  <c r="Q30" i="8"/>
  <c r="Q30" i="9" s="1"/>
  <c r="S30" i="8"/>
  <c r="S30" i="9" s="1"/>
  <c r="U30" i="8"/>
  <c r="U30" i="9" s="1"/>
  <c r="W30" i="8"/>
  <c r="W30" i="9" s="1"/>
  <c r="Y30" i="8"/>
  <c r="Y30" i="9" s="1"/>
  <c r="AA30" i="8"/>
  <c r="AA30" i="9" s="1"/>
  <c r="AC30" i="8"/>
  <c r="AC30" i="9" s="1"/>
  <c r="AE30" i="8"/>
  <c r="AE30" i="9" s="1"/>
  <c r="D31" i="8"/>
  <c r="D31" i="9" s="1"/>
  <c r="F31" i="8"/>
  <c r="F31" i="9" s="1"/>
  <c r="H31" i="8"/>
  <c r="H31" i="9" s="1"/>
  <c r="J31" i="8"/>
  <c r="J31" i="9" s="1"/>
  <c r="L31" i="8"/>
  <c r="L31" i="9" s="1"/>
  <c r="N31" i="8"/>
  <c r="N31" i="9" s="1"/>
  <c r="P31" i="8"/>
  <c r="P31" i="9" s="1"/>
  <c r="R31" i="8"/>
  <c r="R31" i="9" s="1"/>
  <c r="T31" i="8"/>
  <c r="T31" i="9" s="1"/>
  <c r="V31" i="8"/>
  <c r="V31" i="9" s="1"/>
  <c r="X31" i="8"/>
  <c r="X31" i="9" s="1"/>
  <c r="Z31" i="8"/>
  <c r="Z31" i="9" s="1"/>
  <c r="AB31" i="8"/>
  <c r="AB31" i="9" s="1"/>
  <c r="AD31" i="8"/>
  <c r="AD31" i="9" s="1"/>
  <c r="AF31" i="8"/>
  <c r="AF31" i="9" s="1"/>
  <c r="E32" i="8"/>
  <c r="E32" i="9" s="1"/>
  <c r="G32" i="8"/>
  <c r="G32" i="9" s="1"/>
  <c r="I32" i="8"/>
  <c r="I32" i="9" s="1"/>
  <c r="K32" i="8"/>
  <c r="K32" i="9" s="1"/>
  <c r="M32" i="8"/>
  <c r="M32" i="9" s="1"/>
  <c r="O32" i="8"/>
  <c r="O32" i="9" s="1"/>
  <c r="Q32" i="8"/>
  <c r="Q32" i="9" s="1"/>
  <c r="S32" i="8"/>
  <c r="S32" i="9" s="1"/>
  <c r="U32" i="8"/>
  <c r="U32" i="9" s="1"/>
  <c r="W32" i="8"/>
  <c r="W32" i="9" s="1"/>
  <c r="Y32" i="8"/>
  <c r="Y32" i="9" s="1"/>
  <c r="AA32" i="8"/>
  <c r="AA32" i="9" s="1"/>
  <c r="AC32" i="8"/>
  <c r="AC32" i="9" s="1"/>
  <c r="AE32" i="8"/>
  <c r="AE32" i="9" s="1"/>
  <c r="D33" i="8"/>
  <c r="D33" i="9" s="1"/>
  <c r="F33" i="8"/>
  <c r="F33" i="9" s="1"/>
  <c r="H33" i="8"/>
  <c r="H33" i="9" s="1"/>
  <c r="J33" i="8"/>
  <c r="J33" i="9" s="1"/>
  <c r="L33" i="8"/>
  <c r="L33" i="9" s="1"/>
  <c r="N33" i="8"/>
  <c r="N33" i="9" s="1"/>
  <c r="P33" i="8"/>
  <c r="P33" i="9" s="1"/>
  <c r="R33" i="8"/>
  <c r="R33" i="9" s="1"/>
  <c r="T33" i="8"/>
  <c r="T33" i="9" s="1"/>
  <c r="V33" i="8"/>
  <c r="V33" i="9" s="1"/>
  <c r="X33" i="8"/>
  <c r="X33" i="9" s="1"/>
  <c r="Z33" i="8"/>
  <c r="Z33" i="9" s="1"/>
  <c r="AB33" i="8"/>
  <c r="AB33" i="9" s="1"/>
  <c r="AD33" i="8"/>
  <c r="AD33" i="9" s="1"/>
  <c r="AF33" i="8"/>
  <c r="AF33" i="9" s="1"/>
  <c r="E34" i="8"/>
  <c r="E34" i="9" s="1"/>
  <c r="G34" i="8"/>
  <c r="G34" i="9" s="1"/>
  <c r="I34" i="8"/>
  <c r="I34" i="9" s="1"/>
  <c r="K34" i="8"/>
  <c r="K34" i="9" s="1"/>
  <c r="M34" i="8"/>
  <c r="M34" i="9" s="1"/>
  <c r="O34" i="8"/>
  <c r="O34" i="9" s="1"/>
  <c r="Q34" i="8"/>
  <c r="Q34" i="9" s="1"/>
  <c r="S34" i="8"/>
  <c r="S34" i="9" s="1"/>
  <c r="U34" i="8"/>
  <c r="U34" i="9" s="1"/>
  <c r="W34" i="8"/>
  <c r="W34" i="9" s="1"/>
  <c r="Y34" i="8"/>
  <c r="Y34" i="9" s="1"/>
  <c r="AA34" i="8"/>
  <c r="AA34" i="9" s="1"/>
  <c r="AC34" i="8"/>
  <c r="AC34" i="9" s="1"/>
  <c r="AE34" i="8"/>
  <c r="AE34" i="9" s="1"/>
  <c r="D35" i="8"/>
  <c r="D35" i="9" s="1"/>
  <c r="F35" i="8"/>
  <c r="F35" i="9" s="1"/>
  <c r="H35" i="8"/>
  <c r="H35" i="9" s="1"/>
  <c r="J35" i="8"/>
  <c r="J35" i="9" s="1"/>
  <c r="L35" i="8"/>
  <c r="L35" i="9" s="1"/>
  <c r="N35" i="8"/>
  <c r="N35" i="9" s="1"/>
  <c r="P35" i="8"/>
  <c r="P35" i="9" s="1"/>
  <c r="R35" i="8"/>
  <c r="R35" i="9" s="1"/>
  <c r="T35" i="8"/>
  <c r="T35" i="9" s="1"/>
  <c r="V35" i="8"/>
  <c r="V35" i="9" s="1"/>
  <c r="X35" i="8"/>
  <c r="X35" i="9" s="1"/>
  <c r="Z35" i="8"/>
  <c r="Z35" i="9" s="1"/>
  <c r="AB35" i="8"/>
  <c r="AB35" i="9" s="1"/>
  <c r="AD35" i="8"/>
  <c r="AD35" i="9" s="1"/>
  <c r="AF35" i="8"/>
  <c r="AF35" i="9" s="1"/>
  <c r="E36" i="8"/>
  <c r="E36" i="9" s="1"/>
  <c r="G36" i="8"/>
  <c r="G36" i="9" s="1"/>
  <c r="I36" i="8"/>
  <c r="I36" i="9" s="1"/>
  <c r="K36" i="8"/>
  <c r="K36" i="9" s="1"/>
  <c r="M36" i="8"/>
  <c r="M36" i="9" s="1"/>
  <c r="O36" i="8"/>
  <c r="O36" i="9" s="1"/>
  <c r="Q36" i="8"/>
  <c r="Q36" i="9" s="1"/>
  <c r="S36" i="8"/>
  <c r="S36" i="9" s="1"/>
  <c r="U36" i="8"/>
  <c r="U36" i="9" s="1"/>
  <c r="W36" i="8"/>
  <c r="W36" i="9" s="1"/>
  <c r="Y36" i="8"/>
  <c r="Y36" i="9" s="1"/>
  <c r="AA36" i="8"/>
  <c r="AA36" i="9" s="1"/>
  <c r="AC36" i="8"/>
  <c r="AC36" i="9" s="1"/>
  <c r="AE36" i="8"/>
  <c r="AE36" i="9" s="1"/>
  <c r="D37" i="8"/>
  <c r="D37" i="9" s="1"/>
  <c r="F37" i="8"/>
  <c r="F37" i="9" s="1"/>
  <c r="H37" i="8"/>
  <c r="H37" i="9" s="1"/>
  <c r="J37" i="8"/>
  <c r="J37" i="9" s="1"/>
  <c r="L37" i="8"/>
  <c r="L37" i="9" s="1"/>
  <c r="N37" i="8"/>
  <c r="N37" i="9" s="1"/>
  <c r="P37" i="8"/>
  <c r="P37" i="9" s="1"/>
  <c r="R37" i="8"/>
  <c r="R37" i="9" s="1"/>
  <c r="T37" i="8"/>
  <c r="T37" i="9" s="1"/>
  <c r="V37" i="8"/>
  <c r="V37" i="9" s="1"/>
  <c r="X37" i="8"/>
  <c r="X37" i="9" s="1"/>
  <c r="Z37" i="8"/>
  <c r="Z37" i="9" s="1"/>
  <c r="AB37" i="8"/>
  <c r="AB37" i="9" s="1"/>
  <c r="AD37" i="8"/>
  <c r="AD37" i="9" s="1"/>
  <c r="AF37" i="8"/>
  <c r="AF37" i="9" s="1"/>
  <c r="E38" i="8"/>
  <c r="E38" i="9" s="1"/>
  <c r="G38" i="8"/>
  <c r="G38" i="9" s="1"/>
  <c r="I38" i="8"/>
  <c r="I38" i="9" s="1"/>
  <c r="K38" i="8"/>
  <c r="K38" i="9" s="1"/>
  <c r="M38" i="8"/>
  <c r="M38" i="9" s="1"/>
  <c r="O38" i="8"/>
  <c r="O38" i="9" s="1"/>
  <c r="Q38" i="8"/>
  <c r="Q38" i="9" s="1"/>
  <c r="S38" i="8"/>
  <c r="S38" i="9" s="1"/>
  <c r="U38" i="8"/>
  <c r="U38" i="9" s="1"/>
  <c r="W38" i="8"/>
  <c r="W38" i="9" s="1"/>
  <c r="Y38" i="8"/>
  <c r="Y38" i="9" s="1"/>
  <c r="AA38" i="8"/>
  <c r="AA38" i="9" s="1"/>
  <c r="AC38" i="8"/>
  <c r="AC38" i="9" s="1"/>
  <c r="AE38" i="8"/>
  <c r="AE38" i="9" s="1"/>
  <c r="D39" i="8"/>
  <c r="D39" i="9" s="1"/>
  <c r="F39" i="8"/>
  <c r="F39" i="9" s="1"/>
  <c r="H39" i="8"/>
  <c r="H39" i="9" s="1"/>
  <c r="J39" i="8"/>
  <c r="J39" i="9" s="1"/>
  <c r="L39" i="8"/>
  <c r="L39" i="9" s="1"/>
  <c r="N39" i="8"/>
  <c r="N39" i="9" s="1"/>
  <c r="P39" i="8"/>
  <c r="P39" i="9" s="1"/>
  <c r="R39" i="8"/>
  <c r="R39" i="9" s="1"/>
  <c r="T39" i="8"/>
  <c r="T39" i="9" s="1"/>
  <c r="V39" i="8"/>
  <c r="V39" i="9" s="1"/>
  <c r="X39" i="8"/>
  <c r="X39" i="9" s="1"/>
  <c r="Z39" i="8"/>
  <c r="Z39" i="9" s="1"/>
  <c r="AB39" i="8"/>
  <c r="AB39" i="9" s="1"/>
  <c r="AD39" i="8"/>
  <c r="AD39" i="9" s="1"/>
  <c r="AF39" i="8"/>
  <c r="AF39" i="9" s="1"/>
  <c r="E40" i="8"/>
  <c r="E40" i="9" s="1"/>
  <c r="G40" i="8"/>
  <c r="G40" i="9" s="1"/>
  <c r="I40" i="8"/>
  <c r="I40" i="9" s="1"/>
  <c r="K40" i="8"/>
  <c r="K40" i="9" s="1"/>
  <c r="M40" i="8"/>
  <c r="M40" i="9" s="1"/>
  <c r="O40" i="8"/>
  <c r="O40" i="9" s="1"/>
  <c r="Q40" i="8"/>
  <c r="Q40" i="9" s="1"/>
  <c r="S40" i="8"/>
  <c r="S40" i="9" s="1"/>
  <c r="U40" i="8"/>
  <c r="U40" i="9" s="1"/>
  <c r="W40" i="8"/>
  <c r="W40" i="9" s="1"/>
  <c r="Y40" i="8"/>
  <c r="Y40" i="9" s="1"/>
  <c r="AA40" i="8"/>
  <c r="AA40" i="9" s="1"/>
  <c r="AC40" i="8"/>
  <c r="AC40" i="9" s="1"/>
  <c r="AE40" i="8"/>
  <c r="AE40" i="9" s="1"/>
  <c r="D41" i="8"/>
  <c r="D41" i="9" s="1"/>
  <c r="F41" i="8"/>
  <c r="F41" i="9" s="1"/>
  <c r="H41" i="8"/>
  <c r="H41" i="9" s="1"/>
  <c r="J41" i="8"/>
  <c r="J41" i="9" s="1"/>
  <c r="L41" i="8"/>
  <c r="L41" i="9" s="1"/>
  <c r="N41" i="8"/>
  <c r="N41" i="9" s="1"/>
  <c r="P41" i="8"/>
  <c r="P41" i="9" s="1"/>
  <c r="R41" i="8"/>
  <c r="R41" i="9" s="1"/>
  <c r="T41" i="8"/>
  <c r="T41" i="9" s="1"/>
  <c r="V41" i="8"/>
  <c r="V41" i="9" s="1"/>
  <c r="X41" i="8"/>
  <c r="X41" i="9" s="1"/>
  <c r="Z41" i="8"/>
  <c r="Z41" i="9" s="1"/>
  <c r="AB41" i="8"/>
  <c r="AB41" i="9" s="1"/>
  <c r="AD41" i="8"/>
  <c r="AD41" i="9" s="1"/>
  <c r="AF41" i="8"/>
  <c r="AF41" i="9" s="1"/>
  <c r="E42" i="8"/>
  <c r="E42" i="9" s="1"/>
  <c r="G42" i="8"/>
  <c r="G42" i="9" s="1"/>
  <c r="I42" i="8"/>
  <c r="I42" i="9" s="1"/>
  <c r="K42" i="8"/>
  <c r="K42" i="9" s="1"/>
  <c r="M42" i="8"/>
  <c r="M42" i="9" s="1"/>
  <c r="O42" i="8"/>
  <c r="O42" i="9" s="1"/>
  <c r="Q42" i="8"/>
  <c r="Q42" i="9" s="1"/>
  <c r="S42" i="8"/>
  <c r="S42" i="9" s="1"/>
  <c r="U42" i="8"/>
  <c r="U42" i="9" s="1"/>
  <c r="W42" i="8"/>
  <c r="W42" i="9" s="1"/>
  <c r="Y42" i="8"/>
  <c r="Y42" i="9" s="1"/>
  <c r="AA42" i="8"/>
  <c r="AA42" i="9" s="1"/>
  <c r="AC42" i="8"/>
  <c r="AC42" i="9" s="1"/>
  <c r="AE42" i="8"/>
  <c r="AE42" i="9" s="1"/>
  <c r="D43" i="8"/>
  <c r="D43" i="9" s="1"/>
  <c r="F43" i="8"/>
  <c r="F43" i="9" s="1"/>
  <c r="H43" i="8"/>
  <c r="H43" i="9" s="1"/>
  <c r="J43" i="8"/>
  <c r="J43" i="9" s="1"/>
  <c r="L43" i="8"/>
  <c r="L43" i="9" s="1"/>
  <c r="N43" i="8"/>
  <c r="N43" i="9" s="1"/>
  <c r="P43" i="8"/>
  <c r="P43" i="9" s="1"/>
  <c r="R43" i="8"/>
  <c r="R43" i="9" s="1"/>
  <c r="T43" i="8"/>
  <c r="T43" i="9" s="1"/>
  <c r="V43" i="8"/>
  <c r="V43" i="9" s="1"/>
  <c r="X43" i="8"/>
  <c r="X43" i="9" s="1"/>
  <c r="Z43" i="8"/>
  <c r="Z43" i="9" s="1"/>
  <c r="AB43" i="8"/>
  <c r="AB43" i="9" s="1"/>
  <c r="AD43" i="8"/>
  <c r="AD43" i="9" s="1"/>
  <c r="AF43" i="8"/>
  <c r="AF43" i="9" s="1"/>
  <c r="E44" i="8"/>
  <c r="E44" i="9" s="1"/>
  <c r="G44" i="8"/>
  <c r="G44" i="9" s="1"/>
  <c r="I44" i="8"/>
  <c r="I44" i="9" s="1"/>
  <c r="K44" i="8"/>
  <c r="K44" i="9" s="1"/>
  <c r="M44" i="8"/>
  <c r="M44" i="9" s="1"/>
  <c r="O44" i="8"/>
  <c r="O44" i="9" s="1"/>
  <c r="Q44" i="8"/>
  <c r="Q44" i="9" s="1"/>
  <c r="S44" i="8"/>
  <c r="S44" i="9" s="1"/>
  <c r="U44" i="8"/>
  <c r="U44" i="9" s="1"/>
  <c r="W44" i="8"/>
  <c r="W44" i="9" s="1"/>
  <c r="Y44" i="8"/>
  <c r="Y44" i="9" s="1"/>
  <c r="AA44" i="8"/>
  <c r="AA44" i="9" s="1"/>
  <c r="AC44" i="8"/>
  <c r="AC44" i="9" s="1"/>
  <c r="AE44" i="8"/>
  <c r="AE44" i="9" s="1"/>
  <c r="D45" i="8"/>
  <c r="D45" i="9" s="1"/>
  <c r="F45" i="8"/>
  <c r="F45" i="9" s="1"/>
  <c r="H45" i="8"/>
  <c r="H45" i="9" s="1"/>
  <c r="J45" i="8"/>
  <c r="J45" i="9" s="1"/>
  <c r="L45" i="8"/>
  <c r="L45" i="9" s="1"/>
  <c r="N45" i="8"/>
  <c r="N45" i="9" s="1"/>
  <c r="P45" i="8"/>
  <c r="P45" i="9" s="1"/>
  <c r="R45" i="8"/>
  <c r="R45" i="9" s="1"/>
  <c r="T45" i="8"/>
  <c r="T45" i="9" s="1"/>
  <c r="V45" i="8"/>
  <c r="V45" i="9" s="1"/>
  <c r="X45" i="8"/>
  <c r="X45" i="9" s="1"/>
  <c r="Z45" i="8"/>
  <c r="Z45" i="9" s="1"/>
  <c r="AB45" i="8"/>
  <c r="AB45" i="9" s="1"/>
  <c r="AD45" i="8"/>
  <c r="AD45" i="9" s="1"/>
  <c r="AF45" i="8"/>
  <c r="AF45" i="9" s="1"/>
  <c r="C22" i="8"/>
  <c r="C24" i="8"/>
  <c r="C26" i="8"/>
  <c r="C28" i="8"/>
  <c r="C30" i="8"/>
  <c r="C32" i="8"/>
  <c r="C34" i="8"/>
  <c r="C36" i="8"/>
  <c r="C38" i="8"/>
  <c r="C40" i="8"/>
  <c r="C42" i="8"/>
  <c r="C44" i="8"/>
  <c r="M49" i="3"/>
  <c r="C49" i="3"/>
  <c r="H49" i="3"/>
  <c r="X49" i="3"/>
  <c r="F49" i="3"/>
  <c r="V49" i="3"/>
  <c r="Y49" i="3"/>
  <c r="AA49" i="3"/>
  <c r="K49" i="3"/>
  <c r="U49" i="3"/>
  <c r="D49" i="3"/>
  <c r="L49" i="3"/>
  <c r="T49" i="3"/>
  <c r="AB49" i="3"/>
  <c r="G49" i="3"/>
  <c r="J49" i="3"/>
  <c r="R49" i="3"/>
  <c r="Z49" i="3"/>
  <c r="E49" i="3"/>
  <c r="Q49" i="3"/>
  <c r="AE49" i="3"/>
  <c r="W49" i="3"/>
  <c r="O49" i="3"/>
  <c r="AC49" i="3"/>
  <c r="P49" i="3"/>
  <c r="AF49" i="3"/>
  <c r="N49" i="3"/>
  <c r="AD49" i="3"/>
  <c r="I49" i="3"/>
  <c r="S49" i="3"/>
  <c r="D49" i="8"/>
  <c r="D49" i="9" s="1"/>
  <c r="L49" i="8"/>
  <c r="L49" i="9" s="1"/>
  <c r="E49" i="8"/>
  <c r="E49" i="9" s="1"/>
  <c r="Q49" i="8"/>
  <c r="Q49" i="9" s="1"/>
  <c r="Y49" i="8"/>
  <c r="Y49" i="9" s="1"/>
  <c r="F49" i="8"/>
  <c r="F49" i="9" s="1"/>
  <c r="N49" i="8"/>
  <c r="N49" i="9" s="1"/>
  <c r="G49" i="8"/>
  <c r="G49" i="9" s="1"/>
  <c r="O49" i="8"/>
  <c r="O49" i="9" s="1"/>
  <c r="W49" i="8"/>
  <c r="W49" i="9" s="1"/>
  <c r="AE49" i="8"/>
  <c r="AE49" i="9" s="1"/>
  <c r="I49" i="8"/>
  <c r="I49" i="9" s="1"/>
  <c r="V49" i="8"/>
  <c r="V49" i="9" s="1"/>
  <c r="AB49" i="8"/>
  <c r="AB49" i="9" s="1"/>
  <c r="T49" i="8"/>
  <c r="T49" i="9" s="1"/>
  <c r="R49" i="8"/>
  <c r="R49" i="9" s="1"/>
  <c r="P49" i="8"/>
  <c r="P49" i="9" s="1"/>
  <c r="M49" i="8"/>
  <c r="M49" i="9" s="1"/>
  <c r="U49" i="8"/>
  <c r="U49" i="9" s="1"/>
  <c r="AC49" i="8"/>
  <c r="AC49" i="9" s="1"/>
  <c r="J49" i="8"/>
  <c r="J49" i="9" s="1"/>
  <c r="C49" i="8"/>
  <c r="C49" i="9" s="1"/>
  <c r="K49" i="8"/>
  <c r="K49" i="9" s="1"/>
  <c r="S49" i="8"/>
  <c r="S49" i="9" s="1"/>
  <c r="AA49" i="8"/>
  <c r="AA49" i="9" s="1"/>
  <c r="H49" i="8"/>
  <c r="H49" i="9" s="1"/>
  <c r="Z49" i="8"/>
  <c r="Z49" i="9" s="1"/>
  <c r="AF49" i="8"/>
  <c r="AF49" i="9" s="1"/>
  <c r="X49" i="8"/>
  <c r="X49" i="9" s="1"/>
  <c r="AD49" i="8"/>
  <c r="AD49" i="9" s="1"/>
  <c r="C10" i="8"/>
  <c r="C10" i="9" s="1"/>
  <c r="AF20" i="3"/>
  <c r="AF5" i="3"/>
  <c r="AF7" i="3"/>
  <c r="AF9" i="3"/>
  <c r="AF11" i="3"/>
  <c r="AF13" i="3"/>
  <c r="AF15" i="3"/>
  <c r="AF17" i="3"/>
  <c r="AF19" i="3"/>
  <c r="AF4" i="3"/>
  <c r="AF6" i="3"/>
  <c r="AF8" i="3"/>
  <c r="AF10" i="3"/>
  <c r="AF12" i="3"/>
  <c r="AF14" i="3"/>
  <c r="AF16" i="3"/>
  <c r="AF18" i="3"/>
  <c r="AF48" i="3"/>
  <c r="C20" i="8"/>
  <c r="C16" i="8"/>
  <c r="C16" i="9" s="1"/>
  <c r="C12" i="8"/>
  <c r="C12" i="9" s="1"/>
  <c r="C18" i="8"/>
  <c r="C18" i="9" s="1"/>
  <c r="C14" i="8"/>
  <c r="C14" i="9" s="1"/>
  <c r="F4" i="3"/>
  <c r="H4" i="3"/>
  <c r="J4" i="3"/>
  <c r="L4" i="3"/>
  <c r="N4" i="3"/>
  <c r="P4" i="3"/>
  <c r="R4" i="3"/>
  <c r="T4" i="3"/>
  <c r="V4" i="3"/>
  <c r="X4" i="3"/>
  <c r="Z4" i="3"/>
  <c r="AB4" i="3"/>
  <c r="AD4" i="3"/>
  <c r="F5" i="3"/>
  <c r="H5" i="3"/>
  <c r="J5" i="3"/>
  <c r="L5" i="3"/>
  <c r="N5" i="3"/>
  <c r="P5" i="3"/>
  <c r="R5" i="3"/>
  <c r="T5" i="3"/>
  <c r="V5" i="3"/>
  <c r="X5" i="3"/>
  <c r="Z5" i="3"/>
  <c r="AB5" i="3"/>
  <c r="AD5" i="3"/>
  <c r="F6" i="3"/>
  <c r="H6" i="3"/>
  <c r="J6" i="3"/>
  <c r="L6" i="3"/>
  <c r="N6" i="3"/>
  <c r="P6" i="3"/>
  <c r="R6" i="3"/>
  <c r="T6" i="3"/>
  <c r="V6" i="3"/>
  <c r="X6" i="3"/>
  <c r="Z6" i="3"/>
  <c r="AB6" i="3"/>
  <c r="AD6" i="3"/>
  <c r="F7" i="3"/>
  <c r="H7" i="3"/>
  <c r="J7" i="3"/>
  <c r="L7" i="3"/>
  <c r="N7" i="3"/>
  <c r="P7" i="3"/>
  <c r="R7" i="3"/>
  <c r="T7" i="3"/>
  <c r="V7" i="3"/>
  <c r="X7" i="3"/>
  <c r="Z7" i="3"/>
  <c r="AB7" i="3"/>
  <c r="AD7" i="3"/>
  <c r="F8" i="3"/>
  <c r="H8" i="3"/>
  <c r="J8" i="3"/>
  <c r="E4" i="3"/>
  <c r="G4" i="3"/>
  <c r="I4" i="3"/>
  <c r="K4" i="3"/>
  <c r="M4" i="3"/>
  <c r="O4" i="3"/>
  <c r="Q4" i="3"/>
  <c r="S4" i="3"/>
  <c r="U4" i="3"/>
  <c r="W4" i="3"/>
  <c r="Y4" i="3"/>
  <c r="AA4" i="3"/>
  <c r="AC4" i="3"/>
  <c r="AE4" i="3"/>
  <c r="E5" i="3"/>
  <c r="G5" i="3"/>
  <c r="I5" i="3"/>
  <c r="K5" i="3"/>
  <c r="M5" i="3"/>
  <c r="O5" i="3"/>
  <c r="Q5" i="3"/>
  <c r="S5" i="3"/>
  <c r="U5" i="3"/>
  <c r="W5" i="3"/>
  <c r="Y5" i="3"/>
  <c r="AA5" i="3"/>
  <c r="AC5" i="3"/>
  <c r="AE5" i="3"/>
  <c r="E6" i="3"/>
  <c r="G6" i="3"/>
  <c r="I6" i="3"/>
  <c r="K6" i="3"/>
  <c r="M6" i="3"/>
  <c r="O6" i="3"/>
  <c r="Q6" i="3"/>
  <c r="S6" i="3"/>
  <c r="U6" i="3"/>
  <c r="W6" i="3"/>
  <c r="Y6" i="3"/>
  <c r="AA6" i="3"/>
  <c r="AC6" i="3"/>
  <c r="AE6" i="3"/>
  <c r="E7" i="3"/>
  <c r="G7" i="3"/>
  <c r="I7" i="3"/>
  <c r="K7" i="3"/>
  <c r="M7" i="3"/>
  <c r="O7" i="3"/>
  <c r="Q7" i="3"/>
  <c r="S7" i="3"/>
  <c r="U7" i="3"/>
  <c r="W7" i="3"/>
  <c r="Y7" i="3"/>
  <c r="AA7" i="3"/>
  <c r="AC7" i="3"/>
  <c r="AE7" i="3"/>
  <c r="E8" i="3"/>
  <c r="G8" i="3"/>
  <c r="I8" i="3"/>
  <c r="K8" i="3"/>
  <c r="M8" i="3"/>
  <c r="O8" i="3"/>
  <c r="Q8" i="3"/>
  <c r="S8" i="3"/>
  <c r="U8" i="3"/>
  <c r="W8" i="3"/>
  <c r="Y8" i="3"/>
  <c r="AA8" i="3"/>
  <c r="AC8" i="3"/>
  <c r="AE8" i="3"/>
  <c r="L8" i="3"/>
  <c r="P8" i="3"/>
  <c r="T8" i="3"/>
  <c r="X8" i="3"/>
  <c r="AB8" i="3"/>
  <c r="F9" i="3"/>
  <c r="H9" i="3"/>
  <c r="J9" i="3"/>
  <c r="L9" i="3"/>
  <c r="N9" i="3"/>
  <c r="P9" i="3"/>
  <c r="R9" i="3"/>
  <c r="T9" i="3"/>
  <c r="V9" i="3"/>
  <c r="X9" i="3"/>
  <c r="Z9" i="3"/>
  <c r="AB9" i="3"/>
  <c r="AD9" i="3"/>
  <c r="F10" i="3"/>
  <c r="H10" i="3"/>
  <c r="J10" i="3"/>
  <c r="L10" i="3"/>
  <c r="N10" i="3"/>
  <c r="P10" i="3"/>
  <c r="R10" i="3"/>
  <c r="T10" i="3"/>
  <c r="V10" i="3"/>
  <c r="X10" i="3"/>
  <c r="Z10" i="3"/>
  <c r="AB10" i="3"/>
  <c r="AD10" i="3"/>
  <c r="F11" i="3"/>
  <c r="H11" i="3"/>
  <c r="J11" i="3"/>
  <c r="L11" i="3"/>
  <c r="N11" i="3"/>
  <c r="P11" i="3"/>
  <c r="R11" i="3"/>
  <c r="T11" i="3"/>
  <c r="V11" i="3"/>
  <c r="X11" i="3"/>
  <c r="Z11" i="3"/>
  <c r="AB11" i="3"/>
  <c r="AD11" i="3"/>
  <c r="F12" i="3"/>
  <c r="H12" i="3"/>
  <c r="J12" i="3"/>
  <c r="L12" i="3"/>
  <c r="N12" i="3"/>
  <c r="P12" i="3"/>
  <c r="R12" i="3"/>
  <c r="T12" i="3"/>
  <c r="V12" i="3"/>
  <c r="X12" i="3"/>
  <c r="Z12" i="3"/>
  <c r="AB12" i="3"/>
  <c r="AD12" i="3"/>
  <c r="F13" i="3"/>
  <c r="H13" i="3"/>
  <c r="J13" i="3"/>
  <c r="L13" i="3"/>
  <c r="N13" i="3"/>
  <c r="P13" i="3"/>
  <c r="R13" i="3"/>
  <c r="T13" i="3"/>
  <c r="V13" i="3"/>
  <c r="X13" i="3"/>
  <c r="Z13" i="3"/>
  <c r="AB13" i="3"/>
  <c r="AD13" i="3"/>
  <c r="F14" i="3"/>
  <c r="H14" i="3"/>
  <c r="J14" i="3"/>
  <c r="L14" i="3"/>
  <c r="N14" i="3"/>
  <c r="P14" i="3"/>
  <c r="R14" i="3"/>
  <c r="T14" i="3"/>
  <c r="V14" i="3"/>
  <c r="N8" i="3"/>
  <c r="R8" i="3"/>
  <c r="V8" i="3"/>
  <c r="Z8" i="3"/>
  <c r="AD8" i="3"/>
  <c r="E9" i="3"/>
  <c r="G9" i="3"/>
  <c r="I9" i="3"/>
  <c r="K9" i="3"/>
  <c r="M9" i="3"/>
  <c r="O9" i="3"/>
  <c r="Q9" i="3"/>
  <c r="S9" i="3"/>
  <c r="U9" i="3"/>
  <c r="W9" i="3"/>
  <c r="Y9" i="3"/>
  <c r="AA9" i="3"/>
  <c r="AC9" i="3"/>
  <c r="AE9" i="3"/>
  <c r="E10" i="3"/>
  <c r="G10" i="3"/>
  <c r="I10" i="3"/>
  <c r="K10" i="3"/>
  <c r="M10" i="3"/>
  <c r="O10" i="3"/>
  <c r="Q10" i="3"/>
  <c r="S10" i="3"/>
  <c r="U10" i="3"/>
  <c r="W10" i="3"/>
  <c r="Y10" i="3"/>
  <c r="AA10" i="3"/>
  <c r="AC10" i="3"/>
  <c r="AE10" i="3"/>
  <c r="E11" i="3"/>
  <c r="G11" i="3"/>
  <c r="I11" i="3"/>
  <c r="K11" i="3"/>
  <c r="M11" i="3"/>
  <c r="O11" i="3"/>
  <c r="Q11" i="3"/>
  <c r="S11" i="3"/>
  <c r="U11" i="3"/>
  <c r="W11" i="3"/>
  <c r="Y11" i="3"/>
  <c r="AA11" i="3"/>
  <c r="AC11" i="3"/>
  <c r="AE11" i="3"/>
  <c r="E12" i="3"/>
  <c r="G12" i="3"/>
  <c r="I12" i="3"/>
  <c r="K12" i="3"/>
  <c r="M12" i="3"/>
  <c r="O12" i="3"/>
  <c r="Q12" i="3"/>
  <c r="S12" i="3"/>
  <c r="U12" i="3"/>
  <c r="W12" i="3"/>
  <c r="Y12" i="3"/>
  <c r="AA12" i="3"/>
  <c r="AC12" i="3"/>
  <c r="AE12" i="3"/>
  <c r="E13" i="3"/>
  <c r="G13" i="3"/>
  <c r="I13" i="3"/>
  <c r="K13" i="3"/>
  <c r="M13" i="3"/>
  <c r="O13" i="3"/>
  <c r="Q13" i="3"/>
  <c r="S13" i="3"/>
  <c r="U13" i="3"/>
  <c r="W13" i="3"/>
  <c r="Y13" i="3"/>
  <c r="AA13" i="3"/>
  <c r="AC13" i="3"/>
  <c r="AE13" i="3"/>
  <c r="E14" i="3"/>
  <c r="G14" i="3"/>
  <c r="I14" i="3"/>
  <c r="K14" i="3"/>
  <c r="M14" i="3"/>
  <c r="O14" i="3"/>
  <c r="Q14" i="3"/>
  <c r="S14" i="3"/>
  <c r="U14" i="3"/>
  <c r="W14" i="3"/>
  <c r="Y14" i="3"/>
  <c r="AA14" i="3"/>
  <c r="AC14" i="3"/>
  <c r="AE14" i="3"/>
  <c r="E15" i="3"/>
  <c r="G15" i="3"/>
  <c r="I15" i="3"/>
  <c r="K15" i="3"/>
  <c r="M15" i="3"/>
  <c r="O15" i="3"/>
  <c r="Q15" i="3"/>
  <c r="S15" i="3"/>
  <c r="U15" i="3"/>
  <c r="W15" i="3"/>
  <c r="Y15" i="3"/>
  <c r="X14" i="3"/>
  <c r="AB14" i="3"/>
  <c r="H15" i="3"/>
  <c r="L15" i="3"/>
  <c r="P15" i="3"/>
  <c r="T15" i="3"/>
  <c r="X15" i="3"/>
  <c r="AA15" i="3"/>
  <c r="AC15" i="3"/>
  <c r="AE15" i="3"/>
  <c r="E16" i="3"/>
  <c r="G16" i="3"/>
  <c r="I16" i="3"/>
  <c r="K16" i="3"/>
  <c r="M16" i="3"/>
  <c r="O16" i="3"/>
  <c r="Q16" i="3"/>
  <c r="S16" i="3"/>
  <c r="U16" i="3"/>
  <c r="W16" i="3"/>
  <c r="Y16" i="3"/>
  <c r="AA16" i="3"/>
  <c r="AC16" i="3"/>
  <c r="AE16" i="3"/>
  <c r="E17" i="3"/>
  <c r="G17" i="3"/>
  <c r="I17" i="3"/>
  <c r="K17" i="3"/>
  <c r="M17" i="3"/>
  <c r="O17" i="3"/>
  <c r="Q17" i="3"/>
  <c r="S17" i="3"/>
  <c r="U17" i="3"/>
  <c r="W17" i="3"/>
  <c r="Y17" i="3"/>
  <c r="AA17" i="3"/>
  <c r="AC17" i="3"/>
  <c r="AE17" i="3"/>
  <c r="E18" i="3"/>
  <c r="G18" i="3"/>
  <c r="I18" i="3"/>
  <c r="K18" i="3"/>
  <c r="M18" i="3"/>
  <c r="O18" i="3"/>
  <c r="Q18" i="3"/>
  <c r="S18" i="3"/>
  <c r="U18" i="3"/>
  <c r="W18" i="3"/>
  <c r="Y18" i="3"/>
  <c r="AA18" i="3"/>
  <c r="AC18" i="3"/>
  <c r="AE18" i="3"/>
  <c r="E19" i="3"/>
  <c r="G19" i="3"/>
  <c r="I19" i="3"/>
  <c r="K19" i="3"/>
  <c r="M19" i="3"/>
  <c r="O19" i="3"/>
  <c r="Q19" i="3"/>
  <c r="S19" i="3"/>
  <c r="U19" i="3"/>
  <c r="W19" i="3"/>
  <c r="Y19" i="3"/>
  <c r="AA19" i="3"/>
  <c r="AC19" i="3"/>
  <c r="AE19" i="3"/>
  <c r="AA20" i="3"/>
  <c r="AC20" i="3"/>
  <c r="AE20" i="3"/>
  <c r="D5" i="3"/>
  <c r="D7" i="3"/>
  <c r="D9" i="3"/>
  <c r="D11" i="3"/>
  <c r="D13" i="3"/>
  <c r="D15" i="3"/>
  <c r="D17" i="3"/>
  <c r="D19" i="3"/>
  <c r="C5" i="3"/>
  <c r="C7" i="3"/>
  <c r="C9" i="3"/>
  <c r="C11" i="3"/>
  <c r="C13" i="3"/>
  <c r="C15" i="3"/>
  <c r="C17" i="3"/>
  <c r="C19" i="3"/>
  <c r="D4" i="3"/>
  <c r="Z14" i="3"/>
  <c r="AD14" i="3"/>
  <c r="F15" i="3"/>
  <c r="J15" i="3"/>
  <c r="N15" i="3"/>
  <c r="R15" i="3"/>
  <c r="V15" i="3"/>
  <c r="Z15" i="3"/>
  <c r="AB15" i="3"/>
  <c r="AD15" i="3"/>
  <c r="F16" i="3"/>
  <c r="H16" i="3"/>
  <c r="J16" i="3"/>
  <c r="L16" i="3"/>
  <c r="N16" i="3"/>
  <c r="P16" i="3"/>
  <c r="R16" i="3"/>
  <c r="T16" i="3"/>
  <c r="V16" i="3"/>
  <c r="X16" i="3"/>
  <c r="Z16" i="3"/>
  <c r="AB16" i="3"/>
  <c r="AD16" i="3"/>
  <c r="F17" i="3"/>
  <c r="H17" i="3"/>
  <c r="J17" i="3"/>
  <c r="L17" i="3"/>
  <c r="N17" i="3"/>
  <c r="P17" i="3"/>
  <c r="R17" i="3"/>
  <c r="T17" i="3"/>
  <c r="V17" i="3"/>
  <c r="X17" i="3"/>
  <c r="Z17" i="3"/>
  <c r="AB17" i="3"/>
  <c r="AD17" i="3"/>
  <c r="F18" i="3"/>
  <c r="H18" i="3"/>
  <c r="J18" i="3"/>
  <c r="L18" i="3"/>
  <c r="N18" i="3"/>
  <c r="P18" i="3"/>
  <c r="R18" i="3"/>
  <c r="T18" i="3"/>
  <c r="V18" i="3"/>
  <c r="X18" i="3"/>
  <c r="Z18" i="3"/>
  <c r="AB18" i="3"/>
  <c r="AD18" i="3"/>
  <c r="F19" i="3"/>
  <c r="H19" i="3"/>
  <c r="J19" i="3"/>
  <c r="L19" i="3"/>
  <c r="N19" i="3"/>
  <c r="P19" i="3"/>
  <c r="R19" i="3"/>
  <c r="T19" i="3"/>
  <c r="V19" i="3"/>
  <c r="X19" i="3"/>
  <c r="Z19" i="3"/>
  <c r="AB19" i="3"/>
  <c r="AD19" i="3"/>
  <c r="Z20" i="3"/>
  <c r="AB20" i="3"/>
  <c r="AD20" i="3"/>
  <c r="D6" i="3"/>
  <c r="D8" i="3"/>
  <c r="D10" i="3"/>
  <c r="D12" i="3"/>
  <c r="D14" i="3"/>
  <c r="D16" i="3"/>
  <c r="D18" i="3"/>
  <c r="D20" i="3"/>
  <c r="C6" i="3"/>
  <c r="C8" i="3"/>
  <c r="C10" i="3"/>
  <c r="C12" i="3"/>
  <c r="C14" i="3"/>
  <c r="C16" i="3"/>
  <c r="C18" i="3"/>
  <c r="C20" i="3"/>
  <c r="C4" i="3"/>
  <c r="AF20" i="9"/>
  <c r="AC20" i="9"/>
  <c r="D4" i="8"/>
  <c r="D4" i="9" s="1"/>
  <c r="F4" i="8"/>
  <c r="F4" i="9" s="1"/>
  <c r="H4" i="8"/>
  <c r="H4" i="9" s="1"/>
  <c r="J4" i="8"/>
  <c r="J4" i="9" s="1"/>
  <c r="L4" i="8"/>
  <c r="L4" i="9" s="1"/>
  <c r="N4" i="8"/>
  <c r="N4" i="9" s="1"/>
  <c r="P4" i="8"/>
  <c r="P4" i="9" s="1"/>
  <c r="R4" i="8"/>
  <c r="R4" i="9" s="1"/>
  <c r="T4" i="8"/>
  <c r="T4" i="9" s="1"/>
  <c r="V4" i="8"/>
  <c r="V4" i="9" s="1"/>
  <c r="X4" i="8"/>
  <c r="X4" i="9" s="1"/>
  <c r="Z4" i="8"/>
  <c r="Z4" i="9" s="1"/>
  <c r="AB4" i="8"/>
  <c r="AB4" i="9" s="1"/>
  <c r="AD4" i="8"/>
  <c r="AD4" i="9" s="1"/>
  <c r="AF4" i="8"/>
  <c r="AF4" i="9" s="1"/>
  <c r="E5" i="8"/>
  <c r="E5" i="9" s="1"/>
  <c r="G5" i="8"/>
  <c r="G5" i="9" s="1"/>
  <c r="I5" i="8"/>
  <c r="I5" i="9" s="1"/>
  <c r="K5" i="8"/>
  <c r="K5" i="9" s="1"/>
  <c r="M5" i="8"/>
  <c r="M5" i="9" s="1"/>
  <c r="O5" i="8"/>
  <c r="O5" i="9" s="1"/>
  <c r="Q5" i="8"/>
  <c r="Q5" i="9" s="1"/>
  <c r="S5" i="8"/>
  <c r="S5" i="9" s="1"/>
  <c r="U5" i="8"/>
  <c r="U5" i="9" s="1"/>
  <c r="W5" i="8"/>
  <c r="W5" i="9" s="1"/>
  <c r="Y5" i="8"/>
  <c r="Y5" i="9" s="1"/>
  <c r="AA5" i="8"/>
  <c r="AA5" i="9" s="1"/>
  <c r="AC5" i="8"/>
  <c r="AC5" i="9" s="1"/>
  <c r="AE5" i="8"/>
  <c r="AE5" i="9" s="1"/>
  <c r="D6" i="8"/>
  <c r="D6" i="9" s="1"/>
  <c r="F6" i="8"/>
  <c r="F6" i="9" s="1"/>
  <c r="H6" i="8"/>
  <c r="H6" i="9" s="1"/>
  <c r="J6" i="8"/>
  <c r="J6" i="9" s="1"/>
  <c r="L6" i="8"/>
  <c r="L6" i="9" s="1"/>
  <c r="N6" i="8"/>
  <c r="N6" i="9" s="1"/>
  <c r="P6" i="8"/>
  <c r="P6" i="9" s="1"/>
  <c r="R6" i="8"/>
  <c r="R6" i="9" s="1"/>
  <c r="T6" i="8"/>
  <c r="T6" i="9" s="1"/>
  <c r="V6" i="8"/>
  <c r="V6" i="9" s="1"/>
  <c r="X6" i="8"/>
  <c r="X6" i="9" s="1"/>
  <c r="Z6" i="8"/>
  <c r="Z6" i="9" s="1"/>
  <c r="AB6" i="8"/>
  <c r="AB6" i="9" s="1"/>
  <c r="AD6" i="8"/>
  <c r="AD6" i="9" s="1"/>
  <c r="AF6" i="8"/>
  <c r="AF6" i="9" s="1"/>
  <c r="E7" i="8"/>
  <c r="E7" i="9" s="1"/>
  <c r="G7" i="8"/>
  <c r="G7" i="9" s="1"/>
  <c r="I7" i="8"/>
  <c r="I7" i="9" s="1"/>
  <c r="K7" i="8"/>
  <c r="K7" i="9" s="1"/>
  <c r="M7" i="8"/>
  <c r="M7" i="9" s="1"/>
  <c r="O7" i="8"/>
  <c r="O7" i="9" s="1"/>
  <c r="Q7" i="8"/>
  <c r="Q7" i="9" s="1"/>
  <c r="S7" i="8"/>
  <c r="S7" i="9" s="1"/>
  <c r="U7" i="8"/>
  <c r="U7" i="9" s="1"/>
  <c r="W7" i="8"/>
  <c r="W7" i="9" s="1"/>
  <c r="Y7" i="8"/>
  <c r="Y7" i="9" s="1"/>
  <c r="AA7" i="8"/>
  <c r="AA7" i="9" s="1"/>
  <c r="AC7" i="8"/>
  <c r="AC7" i="9" s="1"/>
  <c r="AE7" i="8"/>
  <c r="AE7" i="9" s="1"/>
  <c r="D8" i="8"/>
  <c r="D8" i="9" s="1"/>
  <c r="F8" i="8"/>
  <c r="F8" i="9" s="1"/>
  <c r="H8" i="8"/>
  <c r="H8" i="9" s="1"/>
  <c r="J8" i="8"/>
  <c r="J8" i="9" s="1"/>
  <c r="L8" i="8"/>
  <c r="L8" i="9" s="1"/>
  <c r="E4" i="8"/>
  <c r="E4" i="9" s="1"/>
  <c r="G4" i="8"/>
  <c r="G4" i="9" s="1"/>
  <c r="I4" i="8"/>
  <c r="I4" i="9" s="1"/>
  <c r="K4" i="8"/>
  <c r="K4" i="9" s="1"/>
  <c r="M4" i="8"/>
  <c r="M4" i="9" s="1"/>
  <c r="O4" i="8"/>
  <c r="O4" i="9" s="1"/>
  <c r="Q4" i="8"/>
  <c r="Q4" i="9" s="1"/>
  <c r="S4" i="8"/>
  <c r="S4" i="9" s="1"/>
  <c r="U4" i="8"/>
  <c r="U4" i="9" s="1"/>
  <c r="W4" i="8"/>
  <c r="W4" i="9" s="1"/>
  <c r="Y4" i="8"/>
  <c r="Y4" i="9" s="1"/>
  <c r="AA4" i="8"/>
  <c r="AA4" i="9" s="1"/>
  <c r="AC4" i="8"/>
  <c r="AC4" i="9" s="1"/>
  <c r="AE4" i="8"/>
  <c r="AE4" i="9" s="1"/>
  <c r="D5" i="8"/>
  <c r="D5" i="9" s="1"/>
  <c r="F5" i="8"/>
  <c r="F5" i="9" s="1"/>
  <c r="H5" i="8"/>
  <c r="H5" i="9" s="1"/>
  <c r="J5" i="8"/>
  <c r="J5" i="9" s="1"/>
  <c r="L5" i="8"/>
  <c r="L5" i="9" s="1"/>
  <c r="N5" i="8"/>
  <c r="N5" i="9" s="1"/>
  <c r="P5" i="8"/>
  <c r="P5" i="9" s="1"/>
  <c r="R5" i="8"/>
  <c r="R5" i="9" s="1"/>
  <c r="T5" i="8"/>
  <c r="T5" i="9" s="1"/>
  <c r="V5" i="8"/>
  <c r="V5" i="9" s="1"/>
  <c r="X5" i="8"/>
  <c r="X5" i="9" s="1"/>
  <c r="Z5" i="8"/>
  <c r="Z5" i="9" s="1"/>
  <c r="AB5" i="8"/>
  <c r="AB5" i="9" s="1"/>
  <c r="AD5" i="8"/>
  <c r="AD5" i="9" s="1"/>
  <c r="AF5" i="8"/>
  <c r="AF5" i="9" s="1"/>
  <c r="E6" i="8"/>
  <c r="E6" i="9" s="1"/>
  <c r="G6" i="8"/>
  <c r="G6" i="9" s="1"/>
  <c r="I6" i="8"/>
  <c r="I6" i="9" s="1"/>
  <c r="K6" i="8"/>
  <c r="K6" i="9" s="1"/>
  <c r="M6" i="8"/>
  <c r="M6" i="9" s="1"/>
  <c r="O6" i="8"/>
  <c r="O6" i="9" s="1"/>
  <c r="Q6" i="8"/>
  <c r="Q6" i="9" s="1"/>
  <c r="S6" i="8"/>
  <c r="S6" i="9" s="1"/>
  <c r="U6" i="8"/>
  <c r="U6" i="9" s="1"/>
  <c r="W6" i="8"/>
  <c r="W6" i="9" s="1"/>
  <c r="Y6" i="8"/>
  <c r="Y6" i="9" s="1"/>
  <c r="AA6" i="8"/>
  <c r="AA6" i="9" s="1"/>
  <c r="AC6" i="8"/>
  <c r="AC6" i="9" s="1"/>
  <c r="AE6" i="8"/>
  <c r="AE6" i="9" s="1"/>
  <c r="D7" i="8"/>
  <c r="D7" i="9" s="1"/>
  <c r="F7" i="8"/>
  <c r="F7" i="9" s="1"/>
  <c r="H7" i="8"/>
  <c r="H7" i="9" s="1"/>
  <c r="J7" i="8"/>
  <c r="J7" i="9" s="1"/>
  <c r="L7" i="8"/>
  <c r="L7" i="9" s="1"/>
  <c r="N7" i="8"/>
  <c r="N7" i="9" s="1"/>
  <c r="P7" i="8"/>
  <c r="P7" i="9" s="1"/>
  <c r="R7" i="8"/>
  <c r="R7" i="9" s="1"/>
  <c r="T7" i="8"/>
  <c r="T7" i="9" s="1"/>
  <c r="V7" i="8"/>
  <c r="V7" i="9" s="1"/>
  <c r="X7" i="8"/>
  <c r="X7" i="9" s="1"/>
  <c r="Z7" i="8"/>
  <c r="Z7" i="9" s="1"/>
  <c r="AB7" i="8"/>
  <c r="AB7" i="9" s="1"/>
  <c r="AD7" i="8"/>
  <c r="AD7" i="9" s="1"/>
  <c r="AF7" i="8"/>
  <c r="AF7" i="9" s="1"/>
  <c r="E8" i="8"/>
  <c r="E8" i="9" s="1"/>
  <c r="G8" i="8"/>
  <c r="G8" i="9" s="1"/>
  <c r="I8" i="8"/>
  <c r="I8" i="9" s="1"/>
  <c r="K8" i="8"/>
  <c r="K8" i="9" s="1"/>
  <c r="M8" i="8"/>
  <c r="M8" i="9" s="1"/>
  <c r="O8" i="8"/>
  <c r="O8" i="9" s="1"/>
  <c r="Q8" i="8"/>
  <c r="Q8" i="9" s="1"/>
  <c r="S8" i="8"/>
  <c r="S8" i="9" s="1"/>
  <c r="U8" i="8"/>
  <c r="U8" i="9" s="1"/>
  <c r="W8" i="8"/>
  <c r="W8" i="9" s="1"/>
  <c r="Y8" i="8"/>
  <c r="Y8" i="9" s="1"/>
  <c r="AA8" i="8"/>
  <c r="AA8" i="9" s="1"/>
  <c r="AC8" i="8"/>
  <c r="AC8" i="9" s="1"/>
  <c r="AE8" i="8"/>
  <c r="AE8" i="9" s="1"/>
  <c r="C19" i="8"/>
  <c r="C19" i="9" s="1"/>
  <c r="C17" i="8"/>
  <c r="C17" i="9" s="1"/>
  <c r="C15" i="8"/>
  <c r="C15" i="9" s="1"/>
  <c r="C13" i="8"/>
  <c r="C13" i="9" s="1"/>
  <c r="C11" i="8"/>
  <c r="C11" i="9" s="1"/>
  <c r="C9" i="8"/>
  <c r="C9" i="9" s="1"/>
  <c r="C7" i="8"/>
  <c r="C7" i="9" s="1"/>
  <c r="C5" i="8"/>
  <c r="C5" i="9" s="1"/>
  <c r="AC19" i="9"/>
  <c r="Y19" i="9"/>
  <c r="U19" i="9"/>
  <c r="M19" i="9"/>
  <c r="I19" i="9"/>
  <c r="E19" i="9"/>
  <c r="AF18" i="8"/>
  <c r="AF18" i="9" s="1"/>
  <c r="AD18" i="8"/>
  <c r="AD18" i="9" s="1"/>
  <c r="AB18" i="8"/>
  <c r="AB18" i="9" s="1"/>
  <c r="Z18" i="8"/>
  <c r="Z18" i="9" s="1"/>
  <c r="X18" i="8"/>
  <c r="X18" i="9" s="1"/>
  <c r="V18" i="8"/>
  <c r="V18" i="9" s="1"/>
  <c r="T18" i="8"/>
  <c r="T18" i="9" s="1"/>
  <c r="R18" i="8"/>
  <c r="R18" i="9" s="1"/>
  <c r="P18" i="8"/>
  <c r="P18" i="9" s="1"/>
  <c r="N18" i="8"/>
  <c r="N18" i="9" s="1"/>
  <c r="L18" i="8"/>
  <c r="L18" i="9" s="1"/>
  <c r="J18" i="8"/>
  <c r="J18" i="9" s="1"/>
  <c r="H18" i="8"/>
  <c r="H18" i="9" s="1"/>
  <c r="F18" i="8"/>
  <c r="F18" i="9" s="1"/>
  <c r="D18" i="8"/>
  <c r="D18" i="9" s="1"/>
  <c r="AE17" i="8"/>
  <c r="AE17" i="9" s="1"/>
  <c r="AC17" i="8"/>
  <c r="AC17" i="9" s="1"/>
  <c r="AA17" i="8"/>
  <c r="AA17" i="9" s="1"/>
  <c r="Y17" i="8"/>
  <c r="Y17" i="9" s="1"/>
  <c r="W17" i="8"/>
  <c r="W17" i="9" s="1"/>
  <c r="U17" i="8"/>
  <c r="U17" i="9" s="1"/>
  <c r="S17" i="8"/>
  <c r="S17" i="9" s="1"/>
  <c r="Q17" i="8"/>
  <c r="Q17" i="9" s="1"/>
  <c r="O17" i="8"/>
  <c r="O17" i="9" s="1"/>
  <c r="M17" i="8"/>
  <c r="M17" i="9" s="1"/>
  <c r="K17" i="8"/>
  <c r="K17" i="9" s="1"/>
  <c r="I17" i="8"/>
  <c r="I17" i="9" s="1"/>
  <c r="G17" i="8"/>
  <c r="G17" i="9" s="1"/>
  <c r="E17" i="8"/>
  <c r="E17" i="9" s="1"/>
  <c r="AF16" i="8"/>
  <c r="AF16" i="9" s="1"/>
  <c r="AD16" i="8"/>
  <c r="AD16" i="9" s="1"/>
  <c r="AB16" i="8"/>
  <c r="AB16" i="9" s="1"/>
  <c r="Z16" i="8"/>
  <c r="Z16" i="9" s="1"/>
  <c r="X16" i="8"/>
  <c r="X16" i="9" s="1"/>
  <c r="V16" i="8"/>
  <c r="V16" i="9" s="1"/>
  <c r="T16" i="8"/>
  <c r="T16" i="9" s="1"/>
  <c r="R16" i="8"/>
  <c r="R16" i="9" s="1"/>
  <c r="P16" i="8"/>
  <c r="P16" i="9" s="1"/>
  <c r="N16" i="8"/>
  <c r="N16" i="9" s="1"/>
  <c r="L16" i="8"/>
  <c r="L16" i="9" s="1"/>
  <c r="J16" i="8"/>
  <c r="J16" i="9" s="1"/>
  <c r="H16" i="8"/>
  <c r="H16" i="9" s="1"/>
  <c r="F16" i="8"/>
  <c r="F16" i="9" s="1"/>
  <c r="D16" i="8"/>
  <c r="D16" i="9" s="1"/>
  <c r="AE15" i="8"/>
  <c r="AE15" i="9" s="1"/>
  <c r="AC15" i="8"/>
  <c r="AC15" i="9" s="1"/>
  <c r="AA15" i="8"/>
  <c r="AA15" i="9" s="1"/>
  <c r="Y15" i="8"/>
  <c r="Y15" i="9" s="1"/>
  <c r="W15" i="8"/>
  <c r="W15" i="9" s="1"/>
  <c r="U15" i="8"/>
  <c r="U15" i="9" s="1"/>
  <c r="S15" i="8"/>
  <c r="S15" i="9" s="1"/>
  <c r="Q15" i="8"/>
  <c r="Q15" i="9" s="1"/>
  <c r="O15" i="8"/>
  <c r="O15" i="9" s="1"/>
  <c r="M15" i="8"/>
  <c r="M15" i="9" s="1"/>
  <c r="K15" i="8"/>
  <c r="K15" i="9" s="1"/>
  <c r="I15" i="8"/>
  <c r="I15" i="9" s="1"/>
  <c r="G15" i="8"/>
  <c r="G15" i="9" s="1"/>
  <c r="E15" i="8"/>
  <c r="E15" i="9" s="1"/>
  <c r="AF14" i="8"/>
  <c r="AF14" i="9" s="1"/>
  <c r="AD14" i="8"/>
  <c r="AD14" i="9" s="1"/>
  <c r="AB14" i="8"/>
  <c r="AB14" i="9" s="1"/>
  <c r="Z14" i="8"/>
  <c r="Z14" i="9" s="1"/>
  <c r="X14" i="8"/>
  <c r="X14" i="9" s="1"/>
  <c r="V14" i="8"/>
  <c r="V14" i="9" s="1"/>
  <c r="T14" i="8"/>
  <c r="T14" i="9" s="1"/>
  <c r="R14" i="8"/>
  <c r="R14" i="9" s="1"/>
  <c r="P14" i="8"/>
  <c r="P14" i="9" s="1"/>
  <c r="N14" i="8"/>
  <c r="N14" i="9" s="1"/>
  <c r="L14" i="8"/>
  <c r="L14" i="9" s="1"/>
  <c r="J14" i="8"/>
  <c r="J14" i="9" s="1"/>
  <c r="H14" i="8"/>
  <c r="H14" i="9" s="1"/>
  <c r="F14" i="8"/>
  <c r="F14" i="9" s="1"/>
  <c r="D14" i="8"/>
  <c r="D14" i="9" s="1"/>
  <c r="AE13" i="8"/>
  <c r="AE13" i="9" s="1"/>
  <c r="AC13" i="8"/>
  <c r="AC13" i="9" s="1"/>
  <c r="AA13" i="8"/>
  <c r="AA13" i="9" s="1"/>
  <c r="Y13" i="8"/>
  <c r="Y13" i="9" s="1"/>
  <c r="W13" i="8"/>
  <c r="W13" i="9" s="1"/>
  <c r="U13" i="8"/>
  <c r="U13" i="9" s="1"/>
  <c r="S13" i="8"/>
  <c r="S13" i="9" s="1"/>
  <c r="Q13" i="8"/>
  <c r="Q13" i="9" s="1"/>
  <c r="O13" i="8"/>
  <c r="O13" i="9" s="1"/>
  <c r="M13" i="8"/>
  <c r="M13" i="9" s="1"/>
  <c r="K13" i="8"/>
  <c r="K13" i="9" s="1"/>
  <c r="I13" i="8"/>
  <c r="I13" i="9" s="1"/>
  <c r="G13" i="8"/>
  <c r="G13" i="9" s="1"/>
  <c r="E13" i="8"/>
  <c r="E13" i="9" s="1"/>
  <c r="AF12" i="8"/>
  <c r="AF12" i="9" s="1"/>
  <c r="AD12" i="8"/>
  <c r="AD12" i="9" s="1"/>
  <c r="AB12" i="8"/>
  <c r="AB12" i="9" s="1"/>
  <c r="Z12" i="8"/>
  <c r="Z12" i="9" s="1"/>
  <c r="X12" i="8"/>
  <c r="X12" i="9" s="1"/>
  <c r="V12" i="8"/>
  <c r="V12" i="9" s="1"/>
  <c r="T12" i="8"/>
  <c r="T12" i="9" s="1"/>
  <c r="R12" i="8"/>
  <c r="R12" i="9" s="1"/>
  <c r="P12" i="8"/>
  <c r="P12" i="9" s="1"/>
  <c r="N12" i="8"/>
  <c r="N12" i="9" s="1"/>
  <c r="L12" i="8"/>
  <c r="L12" i="9" s="1"/>
  <c r="J12" i="8"/>
  <c r="J12" i="9" s="1"/>
  <c r="H12" i="8"/>
  <c r="H12" i="9" s="1"/>
  <c r="F12" i="8"/>
  <c r="F12" i="9" s="1"/>
  <c r="D12" i="8"/>
  <c r="D12" i="9" s="1"/>
  <c r="AE11" i="8"/>
  <c r="AE11" i="9" s="1"/>
  <c r="AC11" i="8"/>
  <c r="AC11" i="9" s="1"/>
  <c r="AA11" i="8"/>
  <c r="AA11" i="9" s="1"/>
  <c r="Y11" i="8"/>
  <c r="Y11" i="9" s="1"/>
  <c r="W11" i="8"/>
  <c r="W11" i="9" s="1"/>
  <c r="U11" i="8"/>
  <c r="U11" i="9" s="1"/>
  <c r="S11" i="8"/>
  <c r="S11" i="9" s="1"/>
  <c r="Q11" i="8"/>
  <c r="Q11" i="9" s="1"/>
  <c r="O11" i="8"/>
  <c r="O11" i="9" s="1"/>
  <c r="M11" i="8"/>
  <c r="M11" i="9" s="1"/>
  <c r="K11" i="8"/>
  <c r="K11" i="9" s="1"/>
  <c r="I11" i="8"/>
  <c r="I11" i="9" s="1"/>
  <c r="G11" i="8"/>
  <c r="G11" i="9" s="1"/>
  <c r="E11" i="8"/>
  <c r="E11" i="9" s="1"/>
  <c r="AF10" i="8"/>
  <c r="AF10" i="9" s="1"/>
  <c r="AD10" i="8"/>
  <c r="AD10" i="9" s="1"/>
  <c r="AB10" i="8"/>
  <c r="AB10" i="9" s="1"/>
  <c r="Z10" i="8"/>
  <c r="Z10" i="9" s="1"/>
  <c r="X10" i="8"/>
  <c r="X10" i="9" s="1"/>
  <c r="V10" i="8"/>
  <c r="V10" i="9" s="1"/>
  <c r="T10" i="8"/>
  <c r="T10" i="9" s="1"/>
  <c r="R10" i="8"/>
  <c r="R10" i="9" s="1"/>
  <c r="P10" i="8"/>
  <c r="P10" i="9" s="1"/>
  <c r="N10" i="8"/>
  <c r="N10" i="9" s="1"/>
  <c r="L10" i="8"/>
  <c r="L10" i="9" s="1"/>
  <c r="J10" i="8"/>
  <c r="J10" i="9" s="1"/>
  <c r="H10" i="8"/>
  <c r="H10" i="9" s="1"/>
  <c r="F10" i="8"/>
  <c r="F10" i="9" s="1"/>
  <c r="D10" i="8"/>
  <c r="D10" i="9" s="1"/>
  <c r="AE9" i="8"/>
  <c r="AE9" i="9" s="1"/>
  <c r="AC9" i="8"/>
  <c r="AC9" i="9" s="1"/>
  <c r="AA9" i="8"/>
  <c r="AA9" i="9" s="1"/>
  <c r="Y9" i="8"/>
  <c r="Y9" i="9" s="1"/>
  <c r="W9" i="8"/>
  <c r="W9" i="9" s="1"/>
  <c r="U9" i="8"/>
  <c r="U9" i="9" s="1"/>
  <c r="S9" i="8"/>
  <c r="S9" i="9" s="1"/>
  <c r="Q9" i="8"/>
  <c r="Q9" i="9" s="1"/>
  <c r="O9" i="8"/>
  <c r="O9" i="9" s="1"/>
  <c r="M9" i="8"/>
  <c r="M9" i="9" s="1"/>
  <c r="K9" i="8"/>
  <c r="K9" i="9" s="1"/>
  <c r="I9" i="8"/>
  <c r="I9" i="9" s="1"/>
  <c r="G9" i="8"/>
  <c r="G9" i="9" s="1"/>
  <c r="E9" i="8"/>
  <c r="E9" i="9" s="1"/>
  <c r="AF8" i="8"/>
  <c r="AF8" i="9" s="1"/>
  <c r="AB8" i="8"/>
  <c r="AB8" i="9" s="1"/>
  <c r="X8" i="8"/>
  <c r="X8" i="9" s="1"/>
  <c r="T8" i="8"/>
  <c r="T8" i="9" s="1"/>
  <c r="P8" i="8"/>
  <c r="P8" i="9" s="1"/>
  <c r="C8" i="8"/>
  <c r="C8" i="9" s="1"/>
  <c r="C6" i="8"/>
  <c r="C6" i="9" s="1"/>
  <c r="Z19" i="9"/>
  <c r="V19" i="9"/>
  <c r="R19" i="9"/>
  <c r="J19" i="9"/>
  <c r="F19" i="9"/>
  <c r="AE18" i="8"/>
  <c r="AE18" i="9" s="1"/>
  <c r="AC18" i="8"/>
  <c r="AC18" i="9" s="1"/>
  <c r="AA18" i="8"/>
  <c r="AA18" i="9" s="1"/>
  <c r="Y18" i="8"/>
  <c r="Y18" i="9" s="1"/>
  <c r="W18" i="8"/>
  <c r="W18" i="9" s="1"/>
  <c r="U18" i="8"/>
  <c r="U18" i="9" s="1"/>
  <c r="S18" i="8"/>
  <c r="S18" i="9" s="1"/>
  <c r="Q18" i="8"/>
  <c r="Q18" i="9" s="1"/>
  <c r="O18" i="8"/>
  <c r="O18" i="9" s="1"/>
  <c r="M18" i="8"/>
  <c r="M18" i="9" s="1"/>
  <c r="K18" i="8"/>
  <c r="K18" i="9" s="1"/>
  <c r="I18" i="8"/>
  <c r="I18" i="9" s="1"/>
  <c r="G18" i="8"/>
  <c r="G18" i="9" s="1"/>
  <c r="E18" i="8"/>
  <c r="E18" i="9" s="1"/>
  <c r="AF17" i="8"/>
  <c r="AF17" i="9" s="1"/>
  <c r="AD17" i="8"/>
  <c r="AD17" i="9" s="1"/>
  <c r="AB17" i="8"/>
  <c r="AB17" i="9" s="1"/>
  <c r="Z17" i="8"/>
  <c r="Z17" i="9" s="1"/>
  <c r="X17" i="8"/>
  <c r="X17" i="9" s="1"/>
  <c r="V17" i="8"/>
  <c r="V17" i="9" s="1"/>
  <c r="T17" i="8"/>
  <c r="T17" i="9" s="1"/>
  <c r="R17" i="8"/>
  <c r="R17" i="9" s="1"/>
  <c r="P17" i="8"/>
  <c r="P17" i="9" s="1"/>
  <c r="N17" i="8"/>
  <c r="N17" i="9" s="1"/>
  <c r="L17" i="8"/>
  <c r="L17" i="9" s="1"/>
  <c r="J17" i="8"/>
  <c r="J17" i="9" s="1"/>
  <c r="H17" i="8"/>
  <c r="H17" i="9" s="1"/>
  <c r="F17" i="8"/>
  <c r="F17" i="9" s="1"/>
  <c r="D17" i="8"/>
  <c r="D17" i="9" s="1"/>
  <c r="AE16" i="8"/>
  <c r="AE16" i="9" s="1"/>
  <c r="AC16" i="8"/>
  <c r="AC16" i="9" s="1"/>
  <c r="AA16" i="8"/>
  <c r="AA16" i="9" s="1"/>
  <c r="Y16" i="8"/>
  <c r="Y16" i="9" s="1"/>
  <c r="W16" i="8"/>
  <c r="W16" i="9" s="1"/>
  <c r="U16" i="8"/>
  <c r="U16" i="9" s="1"/>
  <c r="S16" i="8"/>
  <c r="S16" i="9" s="1"/>
  <c r="Q16" i="8"/>
  <c r="Q16" i="9" s="1"/>
  <c r="O16" i="8"/>
  <c r="O16" i="9" s="1"/>
  <c r="M16" i="8"/>
  <c r="M16" i="9" s="1"/>
  <c r="K16" i="8"/>
  <c r="K16" i="9" s="1"/>
  <c r="I16" i="8"/>
  <c r="I16" i="9" s="1"/>
  <c r="G16" i="8"/>
  <c r="G16" i="9" s="1"/>
  <c r="E16" i="8"/>
  <c r="E16" i="9" s="1"/>
  <c r="AF15" i="8"/>
  <c r="AF15" i="9" s="1"/>
  <c r="AD15" i="8"/>
  <c r="AD15" i="9" s="1"/>
  <c r="AB15" i="8"/>
  <c r="AB15" i="9" s="1"/>
  <c r="Z15" i="8"/>
  <c r="Z15" i="9" s="1"/>
  <c r="X15" i="8"/>
  <c r="X15" i="9" s="1"/>
  <c r="V15" i="8"/>
  <c r="V15" i="9" s="1"/>
  <c r="T15" i="8"/>
  <c r="T15" i="9" s="1"/>
  <c r="R15" i="8"/>
  <c r="R15" i="9" s="1"/>
  <c r="P15" i="8"/>
  <c r="P15" i="9" s="1"/>
  <c r="N15" i="8"/>
  <c r="N15" i="9" s="1"/>
  <c r="L15" i="8"/>
  <c r="L15" i="9" s="1"/>
  <c r="J15" i="8"/>
  <c r="J15" i="9" s="1"/>
  <c r="H15" i="8"/>
  <c r="H15" i="9" s="1"/>
  <c r="F15" i="8"/>
  <c r="F15" i="9" s="1"/>
  <c r="D15" i="8"/>
  <c r="D15" i="9" s="1"/>
  <c r="AE14" i="8"/>
  <c r="AE14" i="9" s="1"/>
  <c r="AC14" i="8"/>
  <c r="AC14" i="9" s="1"/>
  <c r="AA14" i="8"/>
  <c r="AA14" i="9" s="1"/>
  <c r="Y14" i="8"/>
  <c r="Y14" i="9" s="1"/>
  <c r="W14" i="8"/>
  <c r="W14" i="9" s="1"/>
  <c r="U14" i="8"/>
  <c r="U14" i="9" s="1"/>
  <c r="S14" i="8"/>
  <c r="S14" i="9" s="1"/>
  <c r="Q14" i="8"/>
  <c r="Q14" i="9" s="1"/>
  <c r="O14" i="8"/>
  <c r="O14" i="9" s="1"/>
  <c r="M14" i="8"/>
  <c r="M14" i="9" s="1"/>
  <c r="K14" i="8"/>
  <c r="K14" i="9" s="1"/>
  <c r="I14" i="8"/>
  <c r="I14" i="9" s="1"/>
  <c r="G14" i="8"/>
  <c r="G14" i="9" s="1"/>
  <c r="E14" i="8"/>
  <c r="E14" i="9" s="1"/>
  <c r="AF13" i="8"/>
  <c r="AF13" i="9" s="1"/>
  <c r="AD13" i="8"/>
  <c r="AD13" i="9" s="1"/>
  <c r="AB13" i="8"/>
  <c r="AB13" i="9" s="1"/>
  <c r="Z13" i="8"/>
  <c r="Z13" i="9" s="1"/>
  <c r="X13" i="8"/>
  <c r="X13" i="9" s="1"/>
  <c r="V13" i="8"/>
  <c r="V13" i="9" s="1"/>
  <c r="T13" i="8"/>
  <c r="T13" i="9" s="1"/>
  <c r="R13" i="8"/>
  <c r="R13" i="9" s="1"/>
  <c r="P13" i="8"/>
  <c r="P13" i="9" s="1"/>
  <c r="N13" i="8"/>
  <c r="N13" i="9" s="1"/>
  <c r="L13" i="8"/>
  <c r="L13" i="9" s="1"/>
  <c r="J13" i="8"/>
  <c r="J13" i="9" s="1"/>
  <c r="H13" i="8"/>
  <c r="H13" i="9" s="1"/>
  <c r="F13" i="8"/>
  <c r="F13" i="9" s="1"/>
  <c r="D13" i="8"/>
  <c r="D13" i="9" s="1"/>
  <c r="AE12" i="8"/>
  <c r="AE12" i="9" s="1"/>
  <c r="AC12" i="8"/>
  <c r="AC12" i="9" s="1"/>
  <c r="AA12" i="8"/>
  <c r="AA12" i="9" s="1"/>
  <c r="Y12" i="8"/>
  <c r="Y12" i="9" s="1"/>
  <c r="W12" i="8"/>
  <c r="W12" i="9" s="1"/>
  <c r="U12" i="8"/>
  <c r="U12" i="9" s="1"/>
  <c r="S12" i="8"/>
  <c r="S12" i="9" s="1"/>
  <c r="Q12" i="8"/>
  <c r="Q12" i="9" s="1"/>
  <c r="O12" i="8"/>
  <c r="O12" i="9" s="1"/>
  <c r="M12" i="8"/>
  <c r="M12" i="9" s="1"/>
  <c r="K12" i="8"/>
  <c r="K12" i="9" s="1"/>
  <c r="I12" i="8"/>
  <c r="I12" i="9" s="1"/>
  <c r="G12" i="8"/>
  <c r="G12" i="9" s="1"/>
  <c r="E12" i="8"/>
  <c r="E12" i="9" s="1"/>
  <c r="AF11" i="8"/>
  <c r="AF11" i="9" s="1"/>
  <c r="AD11" i="8"/>
  <c r="AD11" i="9" s="1"/>
  <c r="AB11" i="8"/>
  <c r="AB11" i="9" s="1"/>
  <c r="Z11" i="8"/>
  <c r="Z11" i="9" s="1"/>
  <c r="X11" i="8"/>
  <c r="X11" i="9" s="1"/>
  <c r="V11" i="8"/>
  <c r="V11" i="9" s="1"/>
  <c r="T11" i="8"/>
  <c r="T11" i="9" s="1"/>
  <c r="R11" i="8"/>
  <c r="R11" i="9" s="1"/>
  <c r="P11" i="8"/>
  <c r="P11" i="9" s="1"/>
  <c r="N11" i="8"/>
  <c r="N11" i="9" s="1"/>
  <c r="L11" i="8"/>
  <c r="L11" i="9" s="1"/>
  <c r="J11" i="8"/>
  <c r="J11" i="9" s="1"/>
  <c r="H11" i="8"/>
  <c r="H11" i="9" s="1"/>
  <c r="F11" i="8"/>
  <c r="F11" i="9" s="1"/>
  <c r="D11" i="8"/>
  <c r="D11" i="9" s="1"/>
  <c r="AE10" i="8"/>
  <c r="AE10" i="9" s="1"/>
  <c r="AC10" i="8"/>
  <c r="AC10" i="9" s="1"/>
  <c r="AA10" i="8"/>
  <c r="AA10" i="9" s="1"/>
  <c r="Y10" i="8"/>
  <c r="Y10" i="9" s="1"/>
  <c r="W10" i="8"/>
  <c r="W10" i="9" s="1"/>
  <c r="U10" i="8"/>
  <c r="U10" i="9" s="1"/>
  <c r="S10" i="8"/>
  <c r="S10" i="9" s="1"/>
  <c r="Q10" i="8"/>
  <c r="Q10" i="9" s="1"/>
  <c r="O10" i="8"/>
  <c r="O10" i="9" s="1"/>
  <c r="M10" i="8"/>
  <c r="M10" i="9" s="1"/>
  <c r="K10" i="8"/>
  <c r="K10" i="9" s="1"/>
  <c r="I10" i="8"/>
  <c r="I10" i="9" s="1"/>
  <c r="G10" i="8"/>
  <c r="G10" i="9" s="1"/>
  <c r="E10" i="8"/>
  <c r="E10" i="9" s="1"/>
  <c r="AF9" i="8"/>
  <c r="AF9" i="9" s="1"/>
  <c r="AD9" i="8"/>
  <c r="AD9" i="9" s="1"/>
  <c r="AB9" i="8"/>
  <c r="AB9" i="9" s="1"/>
  <c r="Z9" i="8"/>
  <c r="Z9" i="9" s="1"/>
  <c r="X9" i="8"/>
  <c r="X9" i="9" s="1"/>
  <c r="V9" i="8"/>
  <c r="V9" i="9" s="1"/>
  <c r="T9" i="8"/>
  <c r="T9" i="9" s="1"/>
  <c r="R9" i="8"/>
  <c r="R9" i="9" s="1"/>
  <c r="P9" i="8"/>
  <c r="P9" i="9" s="1"/>
  <c r="N9" i="8"/>
  <c r="N9" i="9" s="1"/>
  <c r="L9" i="8"/>
  <c r="L9" i="9" s="1"/>
  <c r="J9" i="8"/>
  <c r="J9" i="9" s="1"/>
  <c r="H9" i="8"/>
  <c r="H9" i="9" s="1"/>
  <c r="F9" i="8"/>
  <c r="F9" i="9" s="1"/>
  <c r="D9" i="8"/>
  <c r="D9" i="9" s="1"/>
  <c r="AD8" i="8"/>
  <c r="AD8" i="9" s="1"/>
  <c r="Z8" i="8"/>
  <c r="Z8" i="9" s="1"/>
  <c r="V8" i="8"/>
  <c r="V8" i="9" s="1"/>
  <c r="R8" i="8"/>
  <c r="R8" i="9" s="1"/>
  <c r="N8" i="8"/>
  <c r="N8" i="9" s="1"/>
  <c r="C48" i="3"/>
  <c r="D48" i="8"/>
  <c r="AC48" i="8"/>
  <c r="C48" i="8"/>
  <c r="Y48" i="8"/>
  <c r="R48" i="3"/>
  <c r="Z48" i="3"/>
  <c r="J48" i="3"/>
  <c r="AD48" i="3"/>
  <c r="V48" i="3"/>
  <c r="N48" i="3"/>
  <c r="F48" i="3"/>
  <c r="AB48" i="3"/>
  <c r="X48" i="3"/>
  <c r="T48" i="3"/>
  <c r="P48" i="3"/>
  <c r="L48" i="3"/>
  <c r="H48" i="3"/>
  <c r="D48" i="3"/>
  <c r="AE48" i="3"/>
  <c r="AC48" i="3"/>
  <c r="AA48" i="3"/>
  <c r="Y48" i="3"/>
  <c r="W48" i="3"/>
  <c r="U48" i="3"/>
  <c r="S48" i="3"/>
  <c r="Q48" i="3"/>
  <c r="O48" i="3"/>
  <c r="M48" i="3"/>
  <c r="K48" i="3"/>
  <c r="I48" i="3"/>
  <c r="G48" i="3"/>
  <c r="E48" i="3"/>
  <c r="AE48" i="8"/>
  <c r="AA48" i="8"/>
  <c r="W48" i="8"/>
  <c r="U48" i="8"/>
  <c r="Q48" i="8"/>
  <c r="S48" i="8"/>
  <c r="O48" i="8"/>
  <c r="M48" i="8"/>
  <c r="K48" i="8"/>
  <c r="I48" i="8"/>
  <c r="G48" i="8"/>
  <c r="E48" i="8"/>
  <c r="AF48" i="8"/>
  <c r="AD48" i="8"/>
  <c r="AB48" i="8"/>
  <c r="Z48" i="8"/>
  <c r="X48" i="8"/>
  <c r="V48" i="8"/>
  <c r="T48" i="8"/>
  <c r="R48" i="8"/>
  <c r="P48" i="8"/>
  <c r="N48" i="8"/>
  <c r="L48" i="8"/>
  <c r="J48" i="8"/>
  <c r="H48" i="8"/>
  <c r="F48" i="8"/>
  <c r="C6" i="1"/>
  <c r="C13" i="1" s="1"/>
  <c r="D6" i="1"/>
  <c r="D13" i="1" s="1"/>
  <c r="E6" i="1"/>
  <c r="E13" i="1" s="1"/>
  <c r="F6" i="1"/>
  <c r="F13" i="1" s="1"/>
  <c r="B6" i="1"/>
  <c r="B13" i="1" s="1"/>
  <c r="H13" i="1" l="1"/>
  <c r="P4" i="26" s="1"/>
  <c r="Y7" i="26"/>
  <c r="I4" i="26"/>
  <c r="AB5" i="26"/>
  <c r="O6" i="26"/>
  <c r="C6" i="26"/>
  <c r="N4" i="26"/>
  <c r="D6" i="26"/>
  <c r="T6" i="26"/>
  <c r="G4" i="26"/>
  <c r="W4" i="26"/>
  <c r="M6" i="26"/>
  <c r="AC6" i="26"/>
  <c r="B7" i="15"/>
  <c r="H6" i="19" s="1"/>
  <c r="B5" i="15"/>
  <c r="D6" i="19" s="1"/>
  <c r="B6" i="20"/>
  <c r="G6" i="19" s="1"/>
  <c r="B7" i="20"/>
  <c r="I6" i="19" s="1"/>
  <c r="B4" i="15"/>
  <c r="B6" i="19" s="1"/>
  <c r="B6" i="15"/>
  <c r="F6" i="19" s="1"/>
  <c r="B4" i="20"/>
  <c r="C6" i="19" s="1"/>
  <c r="B5" i="20"/>
  <c r="E6" i="19" s="1"/>
  <c r="C44" i="9"/>
  <c r="B44" i="9" s="1"/>
  <c r="D42" i="12" s="1"/>
  <c r="B44" i="8"/>
  <c r="C40" i="9"/>
  <c r="B40" i="9" s="1"/>
  <c r="B40" i="8"/>
  <c r="C36" i="9"/>
  <c r="B36" i="9" s="1"/>
  <c r="B36" i="8"/>
  <c r="C32" i="9"/>
  <c r="B32" i="9" s="1"/>
  <c r="B32" i="8"/>
  <c r="C28" i="9"/>
  <c r="B28" i="9" s="1"/>
  <c r="B28" i="8"/>
  <c r="C24" i="9"/>
  <c r="B24" i="9" s="1"/>
  <c r="B24" i="8"/>
  <c r="C43" i="9"/>
  <c r="B43" i="9" s="1"/>
  <c r="B43" i="8"/>
  <c r="C39" i="9"/>
  <c r="B39" i="9" s="1"/>
  <c r="B39" i="8"/>
  <c r="C35" i="9"/>
  <c r="B35" i="9" s="1"/>
  <c r="B35" i="8"/>
  <c r="C31" i="9"/>
  <c r="B31" i="9" s="1"/>
  <c r="B31" i="8"/>
  <c r="C27" i="9"/>
  <c r="B27" i="9" s="1"/>
  <c r="B27" i="8"/>
  <c r="C23" i="9"/>
  <c r="B23" i="9" s="1"/>
  <c r="B23" i="8"/>
  <c r="B43" i="3"/>
  <c r="E41" i="4" s="1"/>
  <c r="B39" i="3"/>
  <c r="E37" i="4" s="1"/>
  <c r="B35" i="3"/>
  <c r="E33" i="4" s="1"/>
  <c r="B31" i="3"/>
  <c r="E29" i="4" s="1"/>
  <c r="B27" i="3"/>
  <c r="E25" i="4" s="1"/>
  <c r="B23" i="3"/>
  <c r="E21" i="4" s="1"/>
  <c r="B44" i="3"/>
  <c r="E42" i="4" s="1"/>
  <c r="B40" i="3"/>
  <c r="E38" i="4" s="1"/>
  <c r="B36" i="3"/>
  <c r="E34" i="4" s="1"/>
  <c r="B32" i="3"/>
  <c r="E30" i="4" s="1"/>
  <c r="B28" i="3"/>
  <c r="E26" i="4" s="1"/>
  <c r="B24" i="3"/>
  <c r="E22" i="4" s="1"/>
  <c r="C42" i="9"/>
  <c r="B42" i="9" s="1"/>
  <c r="D40" i="12" s="1"/>
  <c r="B42" i="8"/>
  <c r="C38" i="9"/>
  <c r="B38" i="9" s="1"/>
  <c r="B38" i="8"/>
  <c r="C34" i="9"/>
  <c r="B34" i="9" s="1"/>
  <c r="B34" i="8"/>
  <c r="C30" i="9"/>
  <c r="B30" i="9" s="1"/>
  <c r="B30" i="8"/>
  <c r="C26" i="9"/>
  <c r="B26" i="9" s="1"/>
  <c r="B26" i="8"/>
  <c r="C22" i="9"/>
  <c r="B22" i="9" s="1"/>
  <c r="B22" i="8"/>
  <c r="C45" i="9"/>
  <c r="B45" i="9" s="1"/>
  <c r="D43" i="12" s="1"/>
  <c r="B45" i="8"/>
  <c r="C41" i="9"/>
  <c r="B41" i="9" s="1"/>
  <c r="D39" i="12" s="1"/>
  <c r="B41" i="8"/>
  <c r="C37" i="9"/>
  <c r="B37" i="9" s="1"/>
  <c r="D35" i="12" s="1"/>
  <c r="B37" i="8"/>
  <c r="C33" i="9"/>
  <c r="B33" i="9" s="1"/>
  <c r="D31" i="12" s="1"/>
  <c r="B33" i="8"/>
  <c r="C29" i="9"/>
  <c r="B29" i="9" s="1"/>
  <c r="D27" i="12" s="1"/>
  <c r="B29" i="8"/>
  <c r="C25" i="9"/>
  <c r="B25" i="9" s="1"/>
  <c r="D23" i="12" s="1"/>
  <c r="B25" i="8"/>
  <c r="C21" i="9"/>
  <c r="B21" i="9" s="1"/>
  <c r="B21" i="8"/>
  <c r="B45" i="3"/>
  <c r="E43" i="4" s="1"/>
  <c r="B41" i="3"/>
  <c r="E39" i="4" s="1"/>
  <c r="B37" i="3"/>
  <c r="E35" i="4" s="1"/>
  <c r="B33" i="3"/>
  <c r="E31" i="4" s="1"/>
  <c r="B29" i="3"/>
  <c r="E27" i="4" s="1"/>
  <c r="B25" i="3"/>
  <c r="E23" i="4" s="1"/>
  <c r="B21" i="3"/>
  <c r="E19" i="4" s="1"/>
  <c r="B42" i="3"/>
  <c r="E40" i="4" s="1"/>
  <c r="B38" i="3"/>
  <c r="E36" i="4" s="1"/>
  <c r="B34" i="3"/>
  <c r="E32" i="4" s="1"/>
  <c r="B30" i="3"/>
  <c r="E28" i="4" s="1"/>
  <c r="B26" i="3"/>
  <c r="E24" i="4" s="1"/>
  <c r="B22" i="3"/>
  <c r="E20" i="4" s="1"/>
  <c r="C20" i="9"/>
  <c r="B20" i="9" s="1"/>
  <c r="B20" i="8"/>
  <c r="D18" i="4" s="1"/>
  <c r="B7" i="9"/>
  <c r="D5" i="12" s="1"/>
  <c r="B48" i="8"/>
  <c r="B49" i="3"/>
  <c r="B49" i="8"/>
  <c r="B13" i="8"/>
  <c r="D11" i="4" s="1"/>
  <c r="B16" i="8"/>
  <c r="D14" i="4" s="1"/>
  <c r="B10" i="8"/>
  <c r="D8" i="4" s="1"/>
  <c r="B15" i="8"/>
  <c r="D13" i="4" s="1"/>
  <c r="B18" i="8"/>
  <c r="D16" i="4" s="1"/>
  <c r="B6" i="9"/>
  <c r="D4" i="12" s="1"/>
  <c r="B11" i="8"/>
  <c r="D9" i="4" s="1"/>
  <c r="B5" i="9"/>
  <c r="D3" i="12" s="1"/>
  <c r="B10" i="9"/>
  <c r="B8" i="9"/>
  <c r="B11" i="9"/>
  <c r="B15" i="9"/>
  <c r="B19" i="9"/>
  <c r="B18" i="9"/>
  <c r="B16" i="9"/>
  <c r="B9" i="9"/>
  <c r="B13" i="9"/>
  <c r="B17" i="9"/>
  <c r="B14" i="9"/>
  <c r="B12" i="9"/>
  <c r="B49" i="9"/>
  <c r="B48" i="3"/>
  <c r="B9" i="8"/>
  <c r="D7" i="4" s="1"/>
  <c r="B8" i="8"/>
  <c r="D6" i="4" s="1"/>
  <c r="B7" i="8"/>
  <c r="D5" i="4" s="1"/>
  <c r="B5" i="8"/>
  <c r="D3" i="4" s="1"/>
  <c r="B4" i="8"/>
  <c r="D2" i="4" s="1"/>
  <c r="B17" i="8"/>
  <c r="D15" i="4" s="1"/>
  <c r="B19" i="8"/>
  <c r="D17" i="4" s="1"/>
  <c r="B6" i="8"/>
  <c r="D4" i="4" s="1"/>
  <c r="B12" i="8"/>
  <c r="D10" i="4" s="1"/>
  <c r="B14" i="8"/>
  <c r="D12" i="4" s="1"/>
  <c r="B5" i="3"/>
  <c r="E3" i="4" s="1"/>
  <c r="B16" i="3"/>
  <c r="B12" i="3"/>
  <c r="E10" i="4" s="1"/>
  <c r="B13" i="3"/>
  <c r="B10" i="3"/>
  <c r="B18" i="3"/>
  <c r="B11" i="3"/>
  <c r="B9" i="3"/>
  <c r="E7" i="4" s="1"/>
  <c r="B17" i="3"/>
  <c r="E15" i="4" s="1"/>
  <c r="B20" i="3"/>
  <c r="B6" i="3"/>
  <c r="E4" i="4" s="1"/>
  <c r="B14" i="3"/>
  <c r="E12" i="4" s="1"/>
  <c r="B7" i="3"/>
  <c r="E5" i="4" s="1"/>
  <c r="B15" i="3"/>
  <c r="B19" i="3"/>
  <c r="E17" i="4" s="1"/>
  <c r="B8" i="3"/>
  <c r="E6" i="4" s="1"/>
  <c r="B4" i="3"/>
  <c r="E2" i="4" s="1"/>
  <c r="S5" i="26" l="1"/>
  <c r="F6" i="26"/>
  <c r="P7" i="26"/>
  <c r="J5" i="26"/>
  <c r="G7" i="26"/>
  <c r="AD4" i="26"/>
  <c r="AE6" i="26"/>
  <c r="Y4" i="26"/>
  <c r="V6" i="26"/>
  <c r="L4" i="26"/>
  <c r="AB4" i="26"/>
  <c r="O5" i="26"/>
  <c r="AE5" i="26"/>
  <c r="R6" i="26"/>
  <c r="E7" i="26"/>
  <c r="U7" i="26"/>
  <c r="E4" i="26"/>
  <c r="U4" i="26"/>
  <c r="H5" i="26"/>
  <c r="X5" i="26"/>
  <c r="K6" i="26"/>
  <c r="AA6" i="26"/>
  <c r="N7" i="26"/>
  <c r="AD7" i="26"/>
  <c r="J4" i="26"/>
  <c r="Z4" i="26"/>
  <c r="M5" i="26"/>
  <c r="AC5" i="26"/>
  <c r="P6" i="26"/>
  <c r="AF6" i="26"/>
  <c r="S7" i="26"/>
  <c r="C7" i="26"/>
  <c r="S4" i="26"/>
  <c r="F5" i="26"/>
  <c r="V5" i="26"/>
  <c r="I6" i="26"/>
  <c r="Y6" i="26"/>
  <c r="L7" i="26"/>
  <c r="AB7" i="26"/>
  <c r="H4" i="26"/>
  <c r="X4" i="26"/>
  <c r="K5" i="26"/>
  <c r="AA5" i="26"/>
  <c r="N6" i="26"/>
  <c r="AD6" i="26"/>
  <c r="Q7" i="26"/>
  <c r="C5" i="26"/>
  <c r="Q4" i="26"/>
  <c r="D5" i="26"/>
  <c r="T5" i="26"/>
  <c r="G6" i="26"/>
  <c r="W6" i="26"/>
  <c r="J7" i="26"/>
  <c r="Z7" i="26"/>
  <c r="F4" i="26"/>
  <c r="V4" i="26"/>
  <c r="I5" i="26"/>
  <c r="Y5" i="26"/>
  <c r="L6" i="26"/>
  <c r="AB6" i="26"/>
  <c r="O7" i="26"/>
  <c r="AE7" i="26"/>
  <c r="O4" i="26"/>
  <c r="AE4" i="26"/>
  <c r="R5" i="26"/>
  <c r="E6" i="26"/>
  <c r="U6" i="26"/>
  <c r="H7" i="26"/>
  <c r="X7" i="26"/>
  <c r="D4" i="26"/>
  <c r="T4" i="26"/>
  <c r="G5" i="26"/>
  <c r="W5" i="26"/>
  <c r="J6" i="26"/>
  <c r="Z6" i="26"/>
  <c r="M7" i="26"/>
  <c r="AC7" i="26"/>
  <c r="M4" i="26"/>
  <c r="AC4" i="26"/>
  <c r="P5" i="26"/>
  <c r="AF5" i="26"/>
  <c r="S6" i="26"/>
  <c r="F7" i="26"/>
  <c r="V7" i="26"/>
  <c r="B21" i="1"/>
  <c r="B26" i="1" s="1"/>
  <c r="R4" i="26"/>
  <c r="E5" i="26"/>
  <c r="U5" i="26"/>
  <c r="H6" i="26"/>
  <c r="X6" i="26"/>
  <c r="K7" i="26"/>
  <c r="AA7" i="26"/>
  <c r="K4" i="26"/>
  <c r="AA4" i="26"/>
  <c r="N5" i="26"/>
  <c r="AD5" i="26"/>
  <c r="Q6" i="26"/>
  <c r="D7" i="26"/>
  <c r="T7" i="26"/>
  <c r="C4" i="26"/>
  <c r="AF7" i="26"/>
  <c r="Z5" i="26"/>
  <c r="W7" i="26"/>
  <c r="Q5" i="26"/>
  <c r="R7" i="26"/>
  <c r="L5" i="26"/>
  <c r="B5" i="26" s="1"/>
  <c r="E7" i="19" s="1"/>
  <c r="I7" i="26"/>
  <c r="AF4" i="26"/>
  <c r="B7" i="26"/>
  <c r="I7" i="19" s="1"/>
  <c r="D19" i="4"/>
  <c r="C19" i="4"/>
  <c r="D23" i="4"/>
  <c r="C23" i="4"/>
  <c r="D27" i="4"/>
  <c r="C27" i="4"/>
  <c r="D31" i="4"/>
  <c r="C31" i="4"/>
  <c r="D35" i="4"/>
  <c r="C35" i="4"/>
  <c r="D39" i="4"/>
  <c r="C39" i="4"/>
  <c r="D43" i="4"/>
  <c r="C43" i="4"/>
  <c r="D20" i="4"/>
  <c r="C20" i="4"/>
  <c r="D24" i="4"/>
  <c r="C24" i="4"/>
  <c r="D28" i="4"/>
  <c r="C28" i="4"/>
  <c r="D32" i="4"/>
  <c r="C32" i="4"/>
  <c r="D36" i="4"/>
  <c r="C36" i="4"/>
  <c r="D40" i="4"/>
  <c r="C40" i="4"/>
  <c r="D21" i="4"/>
  <c r="C21" i="4"/>
  <c r="D25" i="4"/>
  <c r="C25" i="4"/>
  <c r="D29" i="4"/>
  <c r="C29" i="4"/>
  <c r="D33" i="4"/>
  <c r="C33" i="4"/>
  <c r="D37" i="4"/>
  <c r="C37" i="4"/>
  <c r="D41" i="4"/>
  <c r="C41" i="4"/>
  <c r="D22" i="4"/>
  <c r="C22" i="4"/>
  <c r="D26" i="4"/>
  <c r="C26" i="4"/>
  <c r="D30" i="4"/>
  <c r="C30" i="4"/>
  <c r="D34" i="4"/>
  <c r="C34" i="4"/>
  <c r="D38" i="4"/>
  <c r="C38" i="4"/>
  <c r="D42" i="4"/>
  <c r="C42" i="4"/>
  <c r="D19" i="12"/>
  <c r="D20" i="12"/>
  <c r="D24" i="12"/>
  <c r="D28" i="12"/>
  <c r="D32" i="12"/>
  <c r="D36" i="12"/>
  <c r="D21" i="12"/>
  <c r="D25" i="12"/>
  <c r="D29" i="12"/>
  <c r="D33" i="12"/>
  <c r="D37" i="12"/>
  <c r="D41" i="12"/>
  <c r="D22" i="12"/>
  <c r="D26" i="12"/>
  <c r="D30" i="12"/>
  <c r="D34" i="12"/>
  <c r="D38" i="12"/>
  <c r="D8" i="12"/>
  <c r="D10" i="12"/>
  <c r="D15" i="12"/>
  <c r="D7" i="12"/>
  <c r="D14" i="12"/>
  <c r="D17" i="12"/>
  <c r="D9" i="12"/>
  <c r="D18" i="12"/>
  <c r="D12" i="12"/>
  <c r="D11" i="12"/>
  <c r="D16" i="12"/>
  <c r="D13" i="12"/>
  <c r="D6" i="12"/>
  <c r="C8" i="4"/>
  <c r="E8" i="4"/>
  <c r="C13" i="4"/>
  <c r="E13" i="4"/>
  <c r="C18" i="4"/>
  <c r="E18" i="4"/>
  <c r="C16" i="4"/>
  <c r="E16" i="4"/>
  <c r="C11" i="4"/>
  <c r="E11" i="4"/>
  <c r="C14" i="4"/>
  <c r="E14" i="4"/>
  <c r="C9" i="4"/>
  <c r="E9" i="4"/>
  <c r="D45" i="4"/>
  <c r="C7" i="4"/>
  <c r="C10" i="4"/>
  <c r="C17" i="4"/>
  <c r="C2" i="4"/>
  <c r="C5" i="4"/>
  <c r="C12" i="4"/>
  <c r="C4" i="4"/>
  <c r="C15" i="4"/>
  <c r="C3" i="4"/>
  <c r="C6" i="4"/>
  <c r="B6" i="26" l="1"/>
  <c r="G7" i="19" s="1"/>
  <c r="B4" i="26"/>
  <c r="C7" i="19" s="1"/>
  <c r="D48" i="11"/>
  <c r="C16" i="11"/>
  <c r="D16" i="11"/>
  <c r="Z20" i="11"/>
  <c r="P19" i="11"/>
  <c r="Z18" i="11"/>
  <c r="J18" i="11"/>
  <c r="T17" i="11"/>
  <c r="AD16" i="11"/>
  <c r="N16" i="11"/>
  <c r="V15" i="11"/>
  <c r="C19" i="11"/>
  <c r="D19" i="11"/>
  <c r="AE20" i="11"/>
  <c r="U19" i="11"/>
  <c r="E19" i="11"/>
  <c r="Q18" i="11"/>
  <c r="AC17" i="11"/>
  <c r="M17" i="11"/>
  <c r="Y16" i="11"/>
  <c r="I16" i="11"/>
  <c r="P15" i="11"/>
  <c r="S15" i="11"/>
  <c r="AE14" i="11"/>
  <c r="O14" i="11"/>
  <c r="AA13" i="11"/>
  <c r="K13" i="11"/>
  <c r="W12" i="11"/>
  <c r="G12" i="11"/>
  <c r="S11" i="11"/>
  <c r="AE10" i="11"/>
  <c r="O10" i="11"/>
  <c r="C4" i="11"/>
  <c r="C6" i="11"/>
  <c r="D6" i="11"/>
  <c r="V19" i="11"/>
  <c r="F19" i="11"/>
  <c r="P18" i="11"/>
  <c r="Z17" i="11"/>
  <c r="J17" i="11"/>
  <c r="T16" i="11"/>
  <c r="AD15" i="11"/>
  <c r="AD14" i="11"/>
  <c r="C9" i="11"/>
  <c r="D9" i="11"/>
  <c r="AA19" i="11"/>
  <c r="K19" i="11"/>
  <c r="W18" i="11"/>
  <c r="G18" i="11"/>
  <c r="S17" i="11"/>
  <c r="AE16" i="11"/>
  <c r="O16" i="11"/>
  <c r="AA15" i="11"/>
  <c r="Y15" i="11"/>
  <c r="I15" i="11"/>
  <c r="U14" i="11"/>
  <c r="E14" i="11"/>
  <c r="Q13" i="11"/>
  <c r="AC12" i="11"/>
  <c r="M12" i="11"/>
  <c r="Y11" i="11"/>
  <c r="I11" i="11"/>
  <c r="U10" i="11"/>
  <c r="E10" i="11"/>
  <c r="Q9" i="11"/>
  <c r="Z8" i="11"/>
  <c r="N14" i="11"/>
  <c r="X13" i="11"/>
  <c r="H13" i="11"/>
  <c r="R12" i="11"/>
  <c r="AB11" i="11"/>
  <c r="L11" i="11"/>
  <c r="V10" i="11"/>
  <c r="F10" i="11"/>
  <c r="P9" i="11"/>
  <c r="T8" i="11"/>
  <c r="U8" i="11"/>
  <c r="E8" i="11"/>
  <c r="Q7" i="11"/>
  <c r="AC6" i="11"/>
  <c r="M6" i="11"/>
  <c r="Y5" i="11"/>
  <c r="I5" i="11"/>
  <c r="U4" i="11"/>
  <c r="E4" i="11"/>
  <c r="V7" i="11"/>
  <c r="F7" i="11"/>
  <c r="P6" i="11"/>
  <c r="Z5" i="11"/>
  <c r="J5" i="11"/>
  <c r="T4" i="11"/>
  <c r="AF18" i="11"/>
  <c r="AF19" i="11"/>
  <c r="AF20" i="11"/>
  <c r="AC48" i="11"/>
  <c r="J48" i="11"/>
  <c r="AA48" i="11"/>
  <c r="AA9" i="11"/>
  <c r="K9" i="11"/>
  <c r="N8" i="11"/>
  <c r="H14" i="11"/>
  <c r="R13" i="11"/>
  <c r="AB12" i="11"/>
  <c r="L12" i="11"/>
  <c r="V11" i="11"/>
  <c r="F11" i="11"/>
  <c r="P10" i="11"/>
  <c r="Z9" i="11"/>
  <c r="J9" i="11"/>
  <c r="AE8" i="11"/>
  <c r="O8" i="11"/>
  <c r="AA7" i="11"/>
  <c r="K7" i="11"/>
  <c r="W6" i="11"/>
  <c r="G6" i="11"/>
  <c r="S5" i="11"/>
  <c r="AE4" i="11"/>
  <c r="O4" i="11"/>
  <c r="F8" i="11"/>
  <c r="P7" i="11"/>
  <c r="Z6" i="11"/>
  <c r="J6" i="11"/>
  <c r="T5" i="11"/>
  <c r="AD4" i="11"/>
  <c r="N4" i="11"/>
  <c r="AF12" i="11"/>
  <c r="AF13" i="11"/>
  <c r="N48" i="11"/>
  <c r="E48" i="11"/>
  <c r="K48" i="11"/>
  <c r="M48" i="11"/>
  <c r="D31" i="11"/>
  <c r="S45" i="11"/>
  <c r="W44" i="11"/>
  <c r="G44" i="11"/>
  <c r="K43" i="11"/>
  <c r="O42" i="11"/>
  <c r="S41" i="11"/>
  <c r="W40" i="11"/>
  <c r="G40" i="11"/>
  <c r="K39" i="11"/>
  <c r="O38" i="11"/>
  <c r="S37" i="11"/>
  <c r="W36" i="11"/>
  <c r="G36" i="11"/>
  <c r="K35" i="11"/>
  <c r="O34" i="11"/>
  <c r="S33" i="11"/>
  <c r="W32" i="11"/>
  <c r="G32" i="11"/>
  <c r="K31" i="11"/>
  <c r="O30" i="11"/>
  <c r="L29" i="11"/>
  <c r="D32" i="11"/>
  <c r="T45" i="11"/>
  <c r="X44" i="11"/>
  <c r="H44" i="11"/>
  <c r="L43" i="11"/>
  <c r="P42" i="11"/>
  <c r="T41" i="11"/>
  <c r="X40" i="11"/>
  <c r="H40" i="11"/>
  <c r="L39" i="11"/>
  <c r="P38" i="11"/>
  <c r="T37" i="11"/>
  <c r="X36" i="11"/>
  <c r="H36" i="11"/>
  <c r="L35" i="11"/>
  <c r="P34" i="11"/>
  <c r="T33" i="11"/>
  <c r="X32" i="11"/>
  <c r="H32" i="11"/>
  <c r="L31" i="11"/>
  <c r="P30" i="11"/>
  <c r="N29" i="11"/>
  <c r="K29" i="11"/>
  <c r="O28" i="11"/>
  <c r="S27" i="11"/>
  <c r="W26" i="11"/>
  <c r="G26" i="11"/>
  <c r="K25" i="11"/>
  <c r="O24" i="11"/>
  <c r="D21" i="11"/>
  <c r="D29" i="11"/>
  <c r="Q45" i="11"/>
  <c r="U44" i="11"/>
  <c r="E44" i="11"/>
  <c r="C20" i="11"/>
  <c r="D20" i="11"/>
  <c r="AD20" i="11"/>
  <c r="T19" i="11"/>
  <c r="AD18" i="11"/>
  <c r="N18" i="11"/>
  <c r="X17" i="11"/>
  <c r="H17" i="11"/>
  <c r="R16" i="11"/>
  <c r="AB15" i="11"/>
  <c r="Z14" i="11"/>
  <c r="C7" i="11"/>
  <c r="D7" i="11"/>
  <c r="Y19" i="11"/>
  <c r="I19" i="11"/>
  <c r="U18" i="11"/>
  <c r="E18" i="11"/>
  <c r="Q17" i="11"/>
  <c r="AC16" i="11"/>
  <c r="M16" i="11"/>
  <c r="X15" i="11"/>
  <c r="W15" i="11"/>
  <c r="G15" i="11"/>
  <c r="S14" i="11"/>
  <c r="AE13" i="11"/>
  <c r="O13" i="11"/>
  <c r="AA12" i="11"/>
  <c r="K12" i="11"/>
  <c r="W11" i="11"/>
  <c r="G11" i="11"/>
  <c r="S10" i="11"/>
  <c r="AE9" i="11"/>
  <c r="C10" i="11"/>
  <c r="D10" i="11"/>
  <c r="Z19" i="11"/>
  <c r="J19" i="11"/>
  <c r="T18" i="11"/>
  <c r="AD17" i="11"/>
  <c r="N17" i="11"/>
  <c r="X16" i="11"/>
  <c r="H16" i="11"/>
  <c r="J15" i="11"/>
  <c r="C13" i="11"/>
  <c r="D13" i="11"/>
  <c r="AE19" i="11"/>
  <c r="O19" i="11"/>
  <c r="AA18" i="11"/>
  <c r="K18" i="11"/>
  <c r="W17" i="11"/>
  <c r="G17" i="11"/>
  <c r="S16" i="11"/>
  <c r="AE15" i="11"/>
  <c r="AB14" i="11"/>
  <c r="M15" i="11"/>
  <c r="Y14" i="11"/>
  <c r="I14" i="11"/>
  <c r="U13" i="11"/>
  <c r="E13" i="11"/>
  <c r="Q12" i="11"/>
  <c r="AC11" i="11"/>
  <c r="M11" i="11"/>
  <c r="Y10" i="11"/>
  <c r="I10" i="11"/>
  <c r="U9" i="11"/>
  <c r="E9" i="11"/>
  <c r="R14" i="11"/>
  <c r="AB13" i="11"/>
  <c r="L13" i="11"/>
  <c r="V12" i="11"/>
  <c r="F12" i="11"/>
  <c r="P11" i="11"/>
  <c r="Z10" i="11"/>
  <c r="J10" i="11"/>
  <c r="T9" i="11"/>
  <c r="AB8" i="11"/>
  <c r="Y8" i="11"/>
  <c r="I8" i="11"/>
  <c r="U7" i="11"/>
  <c r="E7" i="11"/>
  <c r="Q6" i="11"/>
  <c r="AC5" i="11"/>
  <c r="M5" i="11"/>
  <c r="Y4" i="11"/>
  <c r="I4" i="11"/>
  <c r="Z7" i="11"/>
  <c r="J7" i="11"/>
  <c r="T6" i="11"/>
  <c r="AD5" i="11"/>
  <c r="N5" i="11"/>
  <c r="X4" i="11"/>
  <c r="H4" i="11"/>
  <c r="AF6" i="11"/>
  <c r="AF7" i="11"/>
  <c r="AF48" i="11"/>
  <c r="Z48" i="11"/>
  <c r="U48" i="11"/>
  <c r="C48" i="11"/>
  <c r="O9" i="11"/>
  <c r="V8" i="11"/>
  <c r="L14" i="11"/>
  <c r="V13" i="11"/>
  <c r="F13" i="11"/>
  <c r="P12" i="11"/>
  <c r="Z11" i="11"/>
  <c r="J11" i="11"/>
  <c r="T10" i="11"/>
  <c r="AD9" i="11"/>
  <c r="N9" i="11"/>
  <c r="P8" i="11"/>
  <c r="S8" i="11"/>
  <c r="AE7" i="11"/>
  <c r="O7" i="11"/>
  <c r="AA6" i="11"/>
  <c r="K6" i="11"/>
  <c r="W5" i="11"/>
  <c r="G5" i="11"/>
  <c r="S4" i="11"/>
  <c r="J8" i="11"/>
  <c r="T7" i="11"/>
  <c r="AD6" i="11"/>
  <c r="N6" i="11"/>
  <c r="X5" i="11"/>
  <c r="H5" i="11"/>
  <c r="R4" i="11"/>
  <c r="AF16" i="11"/>
  <c r="AF17" i="11"/>
  <c r="I48" i="11"/>
  <c r="AE48" i="11"/>
  <c r="T48" i="11"/>
  <c r="H48" i="11"/>
  <c r="D35" i="11"/>
  <c r="W45" i="11"/>
  <c r="G45" i="11"/>
  <c r="K44" i="11"/>
  <c r="O43" i="11"/>
  <c r="S42" i="11"/>
  <c r="W41" i="11"/>
  <c r="G41" i="11"/>
  <c r="K40" i="11"/>
  <c r="O39" i="11"/>
  <c r="S38" i="11"/>
  <c r="W37" i="11"/>
  <c r="G37" i="11"/>
  <c r="K36" i="11"/>
  <c r="O35" i="11"/>
  <c r="S34" i="11"/>
  <c r="W33" i="11"/>
  <c r="G33" i="11"/>
  <c r="K32" i="11"/>
  <c r="O31" i="11"/>
  <c r="S30" i="11"/>
  <c r="T29" i="11"/>
  <c r="D36" i="11"/>
  <c r="X45" i="11"/>
  <c r="H45" i="11"/>
  <c r="L44" i="11"/>
  <c r="P43" i="11"/>
  <c r="T42" i="11"/>
  <c r="X41" i="11"/>
  <c r="H41" i="11"/>
  <c r="L40" i="11"/>
  <c r="P39" i="11"/>
  <c r="T38" i="11"/>
  <c r="X37" i="11"/>
  <c r="H37" i="11"/>
  <c r="L36" i="11"/>
  <c r="P35" i="11"/>
  <c r="T34" i="11"/>
  <c r="X33" i="11"/>
  <c r="H33" i="11"/>
  <c r="L32" i="11"/>
  <c r="P31" i="11"/>
  <c r="T30" i="11"/>
  <c r="V29" i="11"/>
  <c r="O29" i="11"/>
  <c r="S28" i="11"/>
  <c r="W27" i="11"/>
  <c r="G27" i="11"/>
  <c r="K26" i="11"/>
  <c r="O25" i="11"/>
  <c r="S24" i="11"/>
  <c r="W23" i="11"/>
  <c r="D33" i="11"/>
  <c r="U45" i="11"/>
  <c r="E45" i="11"/>
  <c r="I44" i="11"/>
  <c r="M43" i="11"/>
  <c r="Q42" i="11"/>
  <c r="U41" i="11"/>
  <c r="E41" i="11"/>
  <c r="I40" i="11"/>
  <c r="M39" i="11"/>
  <c r="Q38" i="11"/>
  <c r="U37" i="11"/>
  <c r="E37" i="11"/>
  <c r="I36" i="11"/>
  <c r="M35" i="11"/>
  <c r="Q34" i="11"/>
  <c r="U33" i="11"/>
  <c r="E33" i="11"/>
  <c r="I32" i="11"/>
  <c r="M31" i="11"/>
  <c r="Q30" i="11"/>
  <c r="P29" i="11"/>
  <c r="D34" i="11"/>
  <c r="V45" i="11"/>
  <c r="F45" i="11"/>
  <c r="J44" i="11"/>
  <c r="N43" i="11"/>
  <c r="R42" i="11"/>
  <c r="V41" i="11"/>
  <c r="F41" i="11"/>
  <c r="J40" i="11"/>
  <c r="N39" i="11"/>
  <c r="R38" i="11"/>
  <c r="V37" i="11"/>
  <c r="F37" i="11"/>
  <c r="J36" i="11"/>
  <c r="N35" i="11"/>
  <c r="R34" i="11"/>
  <c r="V33" i="11"/>
  <c r="F33" i="11"/>
  <c r="J32" i="11"/>
  <c r="N31" i="11"/>
  <c r="R30" i="11"/>
  <c r="R29" i="11"/>
  <c r="C8" i="11"/>
  <c r="D8" i="11"/>
  <c r="X19" i="11"/>
  <c r="H19" i="11"/>
  <c r="R18" i="11"/>
  <c r="AB17" i="11"/>
  <c r="L17" i="11"/>
  <c r="V16" i="11"/>
  <c r="F16" i="11"/>
  <c r="F15" i="11"/>
  <c r="C11" i="11"/>
  <c r="D11" i="11"/>
  <c r="AC19" i="11"/>
  <c r="M19" i="11"/>
  <c r="Y18" i="11"/>
  <c r="I18" i="11"/>
  <c r="U17" i="11"/>
  <c r="E17" i="11"/>
  <c r="Q16" i="11"/>
  <c r="AC15" i="11"/>
  <c r="X14" i="11"/>
  <c r="K15" i="11"/>
  <c r="W14" i="11"/>
  <c r="G14" i="11"/>
  <c r="S13" i="11"/>
  <c r="AE12" i="11"/>
  <c r="O12" i="11"/>
  <c r="AA11" i="11"/>
  <c r="K11" i="11"/>
  <c r="W10" i="11"/>
  <c r="G10" i="11"/>
  <c r="C14" i="11"/>
  <c r="D14" i="11"/>
  <c r="AD19" i="11"/>
  <c r="N19" i="11"/>
  <c r="X18" i="11"/>
  <c r="H18" i="11"/>
  <c r="R17" i="11"/>
  <c r="AB16" i="11"/>
  <c r="L16" i="11"/>
  <c r="R15" i="11"/>
  <c r="C17" i="11"/>
  <c r="D17" i="11"/>
  <c r="AC20" i="11"/>
  <c r="S19" i="11"/>
  <c r="AE18" i="11"/>
  <c r="O18" i="11"/>
  <c r="AA17" i="11"/>
  <c r="K17" i="11"/>
  <c r="W16" i="11"/>
  <c r="G16" i="11"/>
  <c r="L15" i="11"/>
  <c r="Q15" i="11"/>
  <c r="AC14" i="11"/>
  <c r="M14" i="11"/>
  <c r="Y13" i="11"/>
  <c r="I13" i="11"/>
  <c r="U12" i="11"/>
  <c r="E12" i="11"/>
  <c r="Q11" i="11"/>
  <c r="AC10" i="11"/>
  <c r="M10" i="11"/>
  <c r="Y9" i="11"/>
  <c r="I9" i="11"/>
  <c r="V14" i="11"/>
  <c r="F14" i="11"/>
  <c r="P13" i="11"/>
  <c r="Z12" i="11"/>
  <c r="J12" i="11"/>
  <c r="T11" i="11"/>
  <c r="AD10" i="11"/>
  <c r="N10" i="11"/>
  <c r="X9" i="11"/>
  <c r="H9" i="11"/>
  <c r="AC8" i="11"/>
  <c r="M8" i="11"/>
  <c r="Y7" i="11"/>
  <c r="I7" i="11"/>
  <c r="U6" i="11"/>
  <c r="E6" i="11"/>
  <c r="Q5" i="11"/>
  <c r="AC4" i="11"/>
  <c r="M4" i="11"/>
  <c r="AD7" i="11"/>
  <c r="N7" i="11"/>
  <c r="X6" i="11"/>
  <c r="H6" i="11"/>
  <c r="R5" i="11"/>
  <c r="AB4" i="11"/>
  <c r="L4" i="11"/>
  <c r="AF10" i="11"/>
  <c r="AF11" i="11"/>
  <c r="AD48" i="11"/>
  <c r="Q48" i="11"/>
  <c r="L48" i="11"/>
  <c r="X48" i="11"/>
  <c r="S9" i="11"/>
  <c r="AD8" i="11"/>
  <c r="P14" i="11"/>
  <c r="Z13" i="11"/>
  <c r="J13" i="11"/>
  <c r="T12" i="11"/>
  <c r="AD11" i="11"/>
  <c r="N11" i="11"/>
  <c r="X10" i="11"/>
  <c r="H10" i="11"/>
  <c r="R9" i="11"/>
  <c r="X8" i="11"/>
  <c r="W8" i="11"/>
  <c r="G8" i="11"/>
  <c r="S7" i="11"/>
  <c r="AE6" i="11"/>
  <c r="O6" i="11"/>
  <c r="AA5" i="11"/>
  <c r="K5" i="11"/>
  <c r="W4" i="11"/>
  <c r="G4" i="11"/>
  <c r="X7" i="11"/>
  <c r="H7" i="11"/>
  <c r="R6" i="11"/>
  <c r="AB5" i="11"/>
  <c r="L5" i="11"/>
  <c r="V4" i="11"/>
  <c r="F4" i="11"/>
  <c r="AF4" i="11"/>
  <c r="AF5" i="11"/>
  <c r="O48" i="11"/>
  <c r="G48" i="11"/>
  <c r="F48" i="11"/>
  <c r="D39" i="11"/>
  <c r="D23" i="11"/>
  <c r="K45" i="11"/>
  <c r="O44" i="11"/>
  <c r="S43" i="11"/>
  <c r="W42" i="11"/>
  <c r="G42" i="11"/>
  <c r="K41" i="11"/>
  <c r="O40" i="11"/>
  <c r="S39" i="11"/>
  <c r="W38" i="11"/>
  <c r="G38" i="11"/>
  <c r="K37" i="11"/>
  <c r="O36" i="11"/>
  <c r="S35" i="11"/>
  <c r="W34" i="11"/>
  <c r="G34" i="11"/>
  <c r="K33" i="11"/>
  <c r="O32" i="11"/>
  <c r="S31" i="11"/>
  <c r="W30" i="11"/>
  <c r="G30" i="11"/>
  <c r="D40" i="11"/>
  <c r="D24" i="11"/>
  <c r="L45" i="11"/>
  <c r="P44" i="11"/>
  <c r="T43" i="11"/>
  <c r="X42" i="11"/>
  <c r="H42" i="11"/>
  <c r="L41" i="11"/>
  <c r="P40" i="11"/>
  <c r="T39" i="11"/>
  <c r="X38" i="11"/>
  <c r="H38" i="11"/>
  <c r="L37" i="11"/>
  <c r="P36" i="11"/>
  <c r="T35" i="11"/>
  <c r="X34" i="11"/>
  <c r="H34" i="11"/>
  <c r="L33" i="11"/>
  <c r="P32" i="11"/>
  <c r="T31" i="11"/>
  <c r="X30" i="11"/>
  <c r="H30" i="11"/>
  <c r="S29" i="11"/>
  <c r="W28" i="11"/>
  <c r="G28" i="11"/>
  <c r="K27" i="11"/>
  <c r="O26" i="11"/>
  <c r="S25" i="11"/>
  <c r="W24" i="11"/>
  <c r="G24" i="11"/>
  <c r="D37" i="11"/>
  <c r="Y45" i="11"/>
  <c r="I45" i="11"/>
  <c r="M44" i="11"/>
  <c r="L19" i="11"/>
  <c r="Z16" i="11"/>
  <c r="D15" i="11"/>
  <c r="M18" i="11"/>
  <c r="E16" i="11"/>
  <c r="K14" i="11"/>
  <c r="AE11" i="11"/>
  <c r="C18" i="11"/>
  <c r="AB18" i="11"/>
  <c r="P16" i="11"/>
  <c r="D5" i="11"/>
  <c r="AE17" i="11"/>
  <c r="T15" i="11"/>
  <c r="AC13" i="11"/>
  <c r="U11" i="11"/>
  <c r="M9" i="11"/>
  <c r="AD12" i="11"/>
  <c r="R10" i="11"/>
  <c r="Q8" i="11"/>
  <c r="I6" i="11"/>
  <c r="H8" i="11"/>
  <c r="V5" i="11"/>
  <c r="AF15" i="11"/>
  <c r="V48" i="11"/>
  <c r="AD13" i="11"/>
  <c r="R11" i="11"/>
  <c r="F9" i="11"/>
  <c r="G7" i="11"/>
  <c r="AA4" i="11"/>
  <c r="V6" i="11"/>
  <c r="J4" i="11"/>
  <c r="R48" i="11"/>
  <c r="O45" i="11"/>
  <c r="K42" i="11"/>
  <c r="G39" i="11"/>
  <c r="W35" i="11"/>
  <c r="S32" i="11"/>
  <c r="D44" i="11"/>
  <c r="X43" i="11"/>
  <c r="T40" i="11"/>
  <c r="P37" i="11"/>
  <c r="L34" i="11"/>
  <c r="H31" i="11"/>
  <c r="K28" i="11"/>
  <c r="G25" i="11"/>
  <c r="M45" i="11"/>
  <c r="I43" i="11"/>
  <c r="I42" i="11"/>
  <c r="I41" i="11"/>
  <c r="E40" i="11"/>
  <c r="E39" i="11"/>
  <c r="E38" i="11"/>
  <c r="U36" i="11"/>
  <c r="U35" i="11"/>
  <c r="U34" i="11"/>
  <c r="Q33" i="11"/>
  <c r="Q32" i="11"/>
  <c r="Q31" i="11"/>
  <c r="M30" i="11"/>
  <c r="D42" i="11"/>
  <c r="D45" i="11"/>
  <c r="V44" i="11"/>
  <c r="V43" i="11"/>
  <c r="V42" i="11"/>
  <c r="R41" i="11"/>
  <c r="R40" i="11"/>
  <c r="R39" i="11"/>
  <c r="N38" i="11"/>
  <c r="N37" i="11"/>
  <c r="N36" i="11"/>
  <c r="J35" i="11"/>
  <c r="J34" i="11"/>
  <c r="J33" i="11"/>
  <c r="F32" i="11"/>
  <c r="F31" i="11"/>
  <c r="F30" i="11"/>
  <c r="M29" i="11"/>
  <c r="Q28" i="11"/>
  <c r="U27" i="11"/>
  <c r="E27" i="11"/>
  <c r="I26" i="11"/>
  <c r="M25" i="11"/>
  <c r="Q24" i="11"/>
  <c r="S23" i="11"/>
  <c r="W22" i="11"/>
  <c r="G22" i="11"/>
  <c r="K21" i="11"/>
  <c r="P20" i="11"/>
  <c r="AF41" i="11"/>
  <c r="AF25" i="11"/>
  <c r="Z44" i="11"/>
  <c r="AE41" i="11"/>
  <c r="AC39" i="11"/>
  <c r="AA37" i="11"/>
  <c r="Y35" i="11"/>
  <c r="AD32" i="11"/>
  <c r="AB30" i="11"/>
  <c r="Z28" i="11"/>
  <c r="T28" i="11"/>
  <c r="X27" i="11"/>
  <c r="H27" i="11"/>
  <c r="L26" i="11"/>
  <c r="P25" i="11"/>
  <c r="T24" i="11"/>
  <c r="X23" i="11"/>
  <c r="H23" i="11"/>
  <c r="L22" i="11"/>
  <c r="P21" i="11"/>
  <c r="U20" i="11"/>
  <c r="E20" i="11"/>
  <c r="AF30" i="11"/>
  <c r="AE44" i="11"/>
  <c r="AC42" i="11"/>
  <c r="AA40" i="11"/>
  <c r="Y38" i="11"/>
  <c r="AD35" i="11"/>
  <c r="AB33" i="11"/>
  <c r="Z31" i="11"/>
  <c r="AE28" i="11"/>
  <c r="AB26" i="11"/>
  <c r="Z24" i="11"/>
  <c r="AE21" i="11"/>
  <c r="AA26" i="11"/>
  <c r="Y24" i="11"/>
  <c r="AD21" i="11"/>
  <c r="M23" i="11"/>
  <c r="Q22" i="11"/>
  <c r="U21" i="11"/>
  <c r="E21" i="11"/>
  <c r="J20" i="11"/>
  <c r="AF35" i="11"/>
  <c r="AD45" i="11"/>
  <c r="AA43" i="11"/>
  <c r="Y41" i="11"/>
  <c r="AD38" i="11"/>
  <c r="AB36" i="11"/>
  <c r="Z34" i="11"/>
  <c r="AE31" i="11"/>
  <c r="AC29" i="11"/>
  <c r="J29" i="11"/>
  <c r="N28" i="11"/>
  <c r="R27" i="11"/>
  <c r="V26" i="11"/>
  <c r="F26" i="11"/>
  <c r="J25" i="11"/>
  <c r="N24" i="11"/>
  <c r="R23" i="11"/>
  <c r="V22" i="11"/>
  <c r="F22" i="11"/>
  <c r="J21" i="11"/>
  <c r="O20" i="11"/>
  <c r="AF40" i="11"/>
  <c r="AF24" i="11"/>
  <c r="Y44" i="11"/>
  <c r="AD41" i="11"/>
  <c r="AB39" i="11"/>
  <c r="Z37" i="11"/>
  <c r="AE34" i="11"/>
  <c r="AC32" i="11"/>
  <c r="AA30" i="11"/>
  <c r="Y28" i="11"/>
  <c r="AC25" i="11"/>
  <c r="AA23" i="11"/>
  <c r="Y21" i="11"/>
  <c r="AB25" i="11"/>
  <c r="Z23" i="11"/>
  <c r="F18" i="11"/>
  <c r="N15" i="11"/>
  <c r="I17" i="11"/>
  <c r="O15" i="11"/>
  <c r="AA10" i="11"/>
  <c r="V17" i="11"/>
  <c r="G19" i="11"/>
  <c r="AA16" i="11"/>
  <c r="Y12" i="11"/>
  <c r="J14" i="11"/>
  <c r="X11" i="11"/>
  <c r="M7" i="11"/>
  <c r="AB6" i="11"/>
  <c r="P4" i="11"/>
  <c r="G9" i="11"/>
  <c r="X12" i="11"/>
  <c r="K8" i="11"/>
  <c r="AB7" i="11"/>
  <c r="P5" i="11"/>
  <c r="D43" i="11"/>
  <c r="S40" i="11"/>
  <c r="K34" i="11"/>
  <c r="G31" i="11"/>
  <c r="L42" i="11"/>
  <c r="H39" i="11"/>
  <c r="T32" i="11"/>
  <c r="S26" i="11"/>
  <c r="D41" i="11"/>
  <c r="U42" i="11"/>
  <c r="Q40" i="11"/>
  <c r="Q39" i="11"/>
  <c r="M37" i="11"/>
  <c r="I35" i="11"/>
  <c r="I34" i="11"/>
  <c r="E32" i="11"/>
  <c r="X29" i="11"/>
  <c r="D30" i="11"/>
  <c r="N44" i="11"/>
  <c r="J42" i="11"/>
  <c r="J41" i="11"/>
  <c r="F39" i="11"/>
  <c r="F38" i="11"/>
  <c r="V35" i="11"/>
  <c r="R33" i="11"/>
  <c r="R32" i="11"/>
  <c r="N30" i="11"/>
  <c r="U29" i="11"/>
  <c r="I28" i="11"/>
  <c r="Q26" i="11"/>
  <c r="U25" i="11"/>
  <c r="I24" i="11"/>
  <c r="O22" i="11"/>
  <c r="S21" i="11"/>
  <c r="H20" i="11"/>
  <c r="AB45" i="11"/>
  <c r="Y43" i="11"/>
  <c r="AB38" i="11"/>
  <c r="AE33" i="11"/>
  <c r="AC31" i="11"/>
  <c r="H29" i="11"/>
  <c r="P27" i="11"/>
  <c r="T26" i="11"/>
  <c r="H25" i="11"/>
  <c r="L24" i="11"/>
  <c r="T22" i="11"/>
  <c r="H21" i="11"/>
  <c r="AF38" i="11"/>
  <c r="AF22" i="11"/>
  <c r="AB41" i="11"/>
  <c r="Z39" i="11"/>
  <c r="AC34" i="11"/>
  <c r="Y30" i="11"/>
  <c r="AD27" i="11"/>
  <c r="Y23" i="11"/>
  <c r="Z25" i="11"/>
  <c r="AE22" i="11"/>
  <c r="U23" i="11"/>
  <c r="E23" i="11"/>
  <c r="I22" i="11"/>
  <c r="M21" i="11"/>
  <c r="R20" i="11"/>
  <c r="AF43" i="11"/>
  <c r="AF27" i="11"/>
  <c r="AB44" i="11"/>
  <c r="Z42" i="11"/>
  <c r="AC37" i="11"/>
  <c r="AA35" i="11"/>
  <c r="Y33" i="11"/>
  <c r="AB28" i="11"/>
  <c r="V28" i="11"/>
  <c r="J27" i="11"/>
  <c r="N26" i="11"/>
  <c r="V24" i="11"/>
  <c r="J23" i="11"/>
  <c r="N22" i="11"/>
  <c r="W20" i="11"/>
  <c r="AF32" i="11"/>
  <c r="AA45" i="11"/>
  <c r="AC40" i="11"/>
  <c r="Y36" i="11"/>
  <c r="AB31" i="11"/>
  <c r="Z29" i="11"/>
  <c r="AB24" i="11"/>
  <c r="Z22" i="11"/>
  <c r="AA24" i="11"/>
  <c r="C12" i="11"/>
  <c r="V18" i="11"/>
  <c r="J16" i="11"/>
  <c r="Y17" i="11"/>
  <c r="H15" i="11"/>
  <c r="W13" i="11"/>
  <c r="D18" i="11"/>
  <c r="L18" i="11"/>
  <c r="W19" i="11"/>
  <c r="U15" i="11"/>
  <c r="AB19" i="11"/>
  <c r="P17" i="11"/>
  <c r="C15" i="11"/>
  <c r="AC18" i="11"/>
  <c r="U16" i="11"/>
  <c r="AA14" i="11"/>
  <c r="S12" i="11"/>
  <c r="K10" i="11"/>
  <c r="R19" i="11"/>
  <c r="F17" i="11"/>
  <c r="C5" i="11"/>
  <c r="S18" i="11"/>
  <c r="K16" i="11"/>
  <c r="Q14" i="11"/>
  <c r="I12" i="11"/>
  <c r="AC9" i="11"/>
  <c r="T13" i="11"/>
  <c r="H11" i="11"/>
  <c r="L8" i="11"/>
  <c r="Y6" i="11"/>
  <c r="Q4" i="11"/>
  <c r="L6" i="11"/>
  <c r="AF14" i="11"/>
  <c r="AB48" i="11"/>
  <c r="T14" i="11"/>
  <c r="H12" i="11"/>
  <c r="V9" i="11"/>
  <c r="W7" i="11"/>
  <c r="O5" i="11"/>
  <c r="L7" i="11"/>
  <c r="Z4" i="11"/>
  <c r="P48" i="11"/>
  <c r="D27" i="11"/>
  <c r="G43" i="11"/>
  <c r="W39" i="11"/>
  <c r="S36" i="11"/>
  <c r="O33" i="11"/>
  <c r="K30" i="11"/>
  <c r="T44" i="11"/>
  <c r="P41" i="11"/>
  <c r="L38" i="11"/>
  <c r="H35" i="11"/>
  <c r="X31" i="11"/>
  <c r="G29" i="11"/>
  <c r="W25" i="11"/>
  <c r="D25" i="11"/>
  <c r="Q43" i="11"/>
  <c r="M42" i="11"/>
  <c r="M41" i="11"/>
  <c r="M40" i="11"/>
  <c r="I39" i="11"/>
  <c r="I38" i="11"/>
  <c r="I37" i="11"/>
  <c r="E36" i="11"/>
  <c r="E35" i="11"/>
  <c r="E34" i="11"/>
  <c r="U32" i="11"/>
  <c r="U31" i="11"/>
  <c r="U30" i="11"/>
  <c r="D22" i="11"/>
  <c r="D26" i="11"/>
  <c r="J45" i="11"/>
  <c r="F44" i="11"/>
  <c r="F43" i="11"/>
  <c r="F42" i="11"/>
  <c r="V40" i="11"/>
  <c r="V39" i="11"/>
  <c r="V38" i="11"/>
  <c r="R37" i="11"/>
  <c r="R36" i="11"/>
  <c r="R35" i="11"/>
  <c r="N34" i="11"/>
  <c r="N33" i="11"/>
  <c r="N32" i="11"/>
  <c r="J31" i="11"/>
  <c r="J30" i="11"/>
  <c r="Q29" i="11"/>
  <c r="U28" i="11"/>
  <c r="E28" i="11"/>
  <c r="I27" i="11"/>
  <c r="M26" i="11"/>
  <c r="Q25" i="11"/>
  <c r="U24" i="11"/>
  <c r="E24" i="11"/>
  <c r="G23" i="11"/>
  <c r="K22" i="11"/>
  <c r="O21" i="11"/>
  <c r="T20" i="11"/>
  <c r="AF45" i="11"/>
  <c r="AF29" i="11"/>
  <c r="AD44" i="11"/>
  <c r="AB42" i="11"/>
  <c r="Z40" i="11"/>
  <c r="AE37" i="11"/>
  <c r="AC35" i="11"/>
  <c r="AA33" i="11"/>
  <c r="Y31" i="11"/>
  <c r="AD28" i="11"/>
  <c r="X28" i="11"/>
  <c r="H28" i="11"/>
  <c r="L27" i="11"/>
  <c r="P26" i="11"/>
  <c r="T25" i="11"/>
  <c r="X24" i="11"/>
  <c r="H24" i="11"/>
  <c r="L23" i="11"/>
  <c r="P22" i="11"/>
  <c r="T21" i="11"/>
  <c r="Y20" i="11"/>
  <c r="I20" i="11"/>
  <c r="AF34" i="11"/>
  <c r="AC45" i="11"/>
  <c r="Z43" i="11"/>
  <c r="AE40" i="11"/>
  <c r="AC38" i="11"/>
  <c r="AA36" i="11"/>
  <c r="Y34" i="11"/>
  <c r="AD31" i="11"/>
  <c r="AB29" i="11"/>
  <c r="Y27" i="11"/>
  <c r="AD24" i="11"/>
  <c r="AB22" i="11"/>
  <c r="AE26" i="11"/>
  <c r="AC24" i="11"/>
  <c r="AA22" i="11"/>
  <c r="Q23" i="11"/>
  <c r="U22" i="11"/>
  <c r="E22" i="11"/>
  <c r="I21" i="11"/>
  <c r="N20" i="11"/>
  <c r="AF39" i="11"/>
  <c r="AF23" i="11"/>
  <c r="AE43" i="11"/>
  <c r="AC41" i="11"/>
  <c r="AA39" i="11"/>
  <c r="Y37" i="11"/>
  <c r="AD34" i="11"/>
  <c r="AB32" i="11"/>
  <c r="Z30" i="11"/>
  <c r="AE27" i="11"/>
  <c r="R28" i="11"/>
  <c r="V27" i="11"/>
  <c r="F27" i="11"/>
  <c r="J26" i="11"/>
  <c r="N25" i="11"/>
  <c r="R24" i="11"/>
  <c r="V23" i="11"/>
  <c r="F23" i="11"/>
  <c r="J22" i="11"/>
  <c r="N21" i="11"/>
  <c r="S20" i="11"/>
  <c r="AF44" i="11"/>
  <c r="AF28" i="11"/>
  <c r="AC44" i="11"/>
  <c r="AA42" i="11"/>
  <c r="Y40" i="11"/>
  <c r="AD37" i="11"/>
  <c r="AB35" i="11"/>
  <c r="Z33" i="11"/>
  <c r="AE30" i="11"/>
  <c r="AC28" i="11"/>
  <c r="Z26" i="11"/>
  <c r="AE23" i="11"/>
  <c r="AC21" i="11"/>
  <c r="Y26" i="11"/>
  <c r="AD23" i="11"/>
  <c r="AB21" i="11"/>
  <c r="C39" i="11"/>
  <c r="C31" i="11"/>
  <c r="C23" i="11"/>
  <c r="C40" i="11"/>
  <c r="C32" i="11"/>
  <c r="C24" i="11"/>
  <c r="C45" i="11"/>
  <c r="C37" i="11"/>
  <c r="C29" i="11"/>
  <c r="C21" i="11"/>
  <c r="C38" i="11"/>
  <c r="C30" i="11"/>
  <c r="C22" i="11"/>
  <c r="D12" i="11"/>
  <c r="Q19" i="11"/>
  <c r="G13" i="11"/>
  <c r="AB20" i="11"/>
  <c r="D4" i="11"/>
  <c r="E15" i="11"/>
  <c r="Q10" i="11"/>
  <c r="L9" i="11"/>
  <c r="E5" i="11"/>
  <c r="W48" i="11"/>
  <c r="L10" i="11"/>
  <c r="AE5" i="11"/>
  <c r="AF9" i="11"/>
  <c r="W43" i="11"/>
  <c r="O37" i="11"/>
  <c r="P45" i="11"/>
  <c r="X35" i="11"/>
  <c r="W29" i="11"/>
  <c r="U43" i="11"/>
  <c r="Q41" i="11"/>
  <c r="M38" i="11"/>
  <c r="M36" i="11"/>
  <c r="I33" i="11"/>
  <c r="E31" i="11"/>
  <c r="N45" i="11"/>
  <c r="J43" i="11"/>
  <c r="F40" i="11"/>
  <c r="V36" i="11"/>
  <c r="V34" i="11"/>
  <c r="R31" i="11"/>
  <c r="E29" i="11"/>
  <c r="M27" i="11"/>
  <c r="E25" i="11"/>
  <c r="K23" i="11"/>
  <c r="X20" i="11"/>
  <c r="AF33" i="11"/>
  <c r="AD40" i="11"/>
  <c r="Z36" i="11"/>
  <c r="AA29" i="11"/>
  <c r="L28" i="11"/>
  <c r="X25" i="11"/>
  <c r="P23" i="11"/>
  <c r="X21" i="11"/>
  <c r="M20" i="11"/>
  <c r="AD43" i="11"/>
  <c r="AE36" i="11"/>
  <c r="AA32" i="11"/>
  <c r="AA25" i="11"/>
  <c r="AB27" i="11"/>
  <c r="AE39" i="11"/>
  <c r="AD30" i="11"/>
  <c r="F28" i="11"/>
  <c r="R25" i="11"/>
  <c r="F24" i="11"/>
  <c r="R21" i="11"/>
  <c r="G20" i="11"/>
  <c r="AE42" i="11"/>
  <c r="AA38" i="11"/>
  <c r="AD33" i="11"/>
  <c r="AD26" i="11"/>
  <c r="AC26" i="11"/>
  <c r="Y22" i="11"/>
  <c r="AA20" i="11"/>
  <c r="O11" i="11"/>
  <c r="Z15" i="11"/>
  <c r="O17" i="11"/>
  <c r="M13" i="11"/>
  <c r="AB9" i="11"/>
  <c r="F5" i="11"/>
  <c r="AB10" i="11"/>
  <c r="F6" i="11"/>
  <c r="O41" i="11"/>
  <c r="D28" i="11"/>
  <c r="P33" i="11"/>
  <c r="Q44" i="11"/>
  <c r="U39" i="11"/>
  <c r="Q35" i="11"/>
  <c r="I31" i="11"/>
  <c r="R44" i="11"/>
  <c r="N40" i="11"/>
  <c r="F36" i="11"/>
  <c r="V31" i="11"/>
  <c r="M28" i="11"/>
  <c r="I25" i="11"/>
  <c r="W21" i="11"/>
  <c r="AF21" i="11"/>
  <c r="AD36" i="11"/>
  <c r="AC27" i="11"/>
  <c r="H26" i="11"/>
  <c r="X22" i="11"/>
  <c r="AF42" i="11"/>
  <c r="AD39" i="11"/>
  <c r="AC30" i="11"/>
  <c r="AA21" i="11"/>
  <c r="I23" i="11"/>
  <c r="F20" i="11"/>
  <c r="AB40" i="11"/>
  <c r="AA31" i="11"/>
  <c r="N27" i="11"/>
  <c r="J24" i="11"/>
  <c r="F21" i="11"/>
  <c r="AB43" i="11"/>
  <c r="AA34" i="11"/>
  <c r="Y25" i="11"/>
  <c r="AC22" i="11"/>
  <c r="C27" i="11"/>
  <c r="C42" i="11"/>
  <c r="X39" i="11"/>
  <c r="E42" i="11"/>
  <c r="M33" i="11"/>
  <c r="N42" i="11"/>
  <c r="F34" i="11"/>
  <c r="U26" i="11"/>
  <c r="L20" i="11"/>
  <c r="AA41" i="11"/>
  <c r="T27" i="11"/>
  <c r="L21" i="11"/>
  <c r="Z35" i="11"/>
  <c r="AB23" i="11"/>
  <c r="Z45" i="11"/>
  <c r="AE35" i="11"/>
  <c r="V25" i="11"/>
  <c r="AF36" i="11"/>
  <c r="AD29" i="11"/>
  <c r="Z27" i="11"/>
  <c r="C43" i="11"/>
  <c r="C36" i="11"/>
  <c r="C33" i="11"/>
  <c r="E11" i="11"/>
  <c r="AC7" i="11"/>
  <c r="AA8" i="11"/>
  <c r="K38" i="11"/>
  <c r="H43" i="11"/>
  <c r="E43" i="11"/>
  <c r="M34" i="11"/>
  <c r="I30" i="11"/>
  <c r="J39" i="11"/>
  <c r="V30" i="11"/>
  <c r="M24" i="11"/>
  <c r="AC43" i="11"/>
  <c r="AB34" i="11"/>
  <c r="L25" i="11"/>
  <c r="AF26" i="11"/>
  <c r="AA28" i="11"/>
  <c r="AD25" i="11"/>
  <c r="AF31" i="11"/>
  <c r="Y29" i="11"/>
  <c r="R26" i="11"/>
  <c r="K20" i="11"/>
  <c r="Y32" i="11"/>
  <c r="C35" i="11"/>
  <c r="N12" i="11"/>
  <c r="R7" i="11"/>
  <c r="N13" i="11"/>
  <c r="K4" i="11"/>
  <c r="S44" i="11"/>
  <c r="W31" i="11"/>
  <c r="T36" i="11"/>
  <c r="K24" i="11"/>
  <c r="U40" i="11"/>
  <c r="Q36" i="11"/>
  <c r="M32" i="11"/>
  <c r="R45" i="11"/>
  <c r="N41" i="11"/>
  <c r="J37" i="11"/>
  <c r="V32" i="11"/>
  <c r="I29" i="11"/>
  <c r="E26" i="11"/>
  <c r="S22" i="11"/>
  <c r="AF37" i="11"/>
  <c r="Y39" i="11"/>
  <c r="AE29" i="11"/>
  <c r="X26" i="11"/>
  <c r="T23" i="11"/>
  <c r="Q20" i="11"/>
  <c r="Y42" i="11"/>
  <c r="AE32" i="11"/>
  <c r="AC23" i="11"/>
  <c r="Z21" i="11"/>
  <c r="V20" i="11"/>
  <c r="AD42" i="11"/>
  <c r="AC33" i="11"/>
  <c r="J28" i="11"/>
  <c r="F25" i="11"/>
  <c r="V21" i="11"/>
  <c r="AE45" i="11"/>
  <c r="AC36" i="11"/>
  <c r="AA27" i="11"/>
  <c r="AE24" i="11"/>
  <c r="C44" i="11"/>
  <c r="C41" i="11"/>
  <c r="C34" i="11"/>
  <c r="R8" i="11"/>
  <c r="U5" i="11"/>
  <c r="W9" i="11"/>
  <c r="S6" i="11"/>
  <c r="Y48" i="11"/>
  <c r="G35" i="11"/>
  <c r="O27" i="11"/>
  <c r="Q37" i="11"/>
  <c r="D38" i="11"/>
  <c r="J38" i="11"/>
  <c r="E30" i="11"/>
  <c r="O23" i="11"/>
  <c r="Z32" i="11"/>
  <c r="P24" i="11"/>
  <c r="AA44" i="11"/>
  <c r="AE25" i="11"/>
  <c r="Q21" i="11"/>
  <c r="F29" i="11"/>
  <c r="R22" i="11"/>
  <c r="AE38" i="11"/>
  <c r="C26" i="11"/>
  <c r="B26" i="11" s="1"/>
  <c r="S48" i="11"/>
  <c r="AF8" i="11"/>
  <c r="L30" i="11"/>
  <c r="U38" i="11"/>
  <c r="R43" i="11"/>
  <c r="F35" i="11"/>
  <c r="Q27" i="11"/>
  <c r="G21" i="11"/>
  <c r="P28" i="11"/>
  <c r="H22" i="11"/>
  <c r="AB37" i="11"/>
  <c r="M22" i="11"/>
  <c r="Z38" i="11"/>
  <c r="N23" i="11"/>
  <c r="Z41" i="11"/>
  <c r="AD22" i="11"/>
  <c r="C28" i="11"/>
  <c r="C25" i="11"/>
  <c r="B4" i="9"/>
  <c r="B31" i="11" l="1"/>
  <c r="B9" i="11"/>
  <c r="B19" i="11"/>
  <c r="B28" i="11"/>
  <c r="B45" i="11"/>
  <c r="B14" i="11"/>
  <c r="B4" i="11"/>
  <c r="E2" i="12" s="1"/>
  <c r="E24" i="12"/>
  <c r="C24" i="12"/>
  <c r="B21" i="11"/>
  <c r="B11" i="11"/>
  <c r="B48" i="11"/>
  <c r="D46" i="12" s="1"/>
  <c r="B10" i="11"/>
  <c r="B20" i="11"/>
  <c r="B44" i="11"/>
  <c r="B43" i="11"/>
  <c r="B27" i="11"/>
  <c r="B38" i="11"/>
  <c r="B23" i="11"/>
  <c r="B25" i="11"/>
  <c r="B41" i="11"/>
  <c r="B35" i="11"/>
  <c r="B36" i="11"/>
  <c r="B42" i="11"/>
  <c r="B30" i="11"/>
  <c r="B37" i="11"/>
  <c r="B40" i="11"/>
  <c r="B5" i="11"/>
  <c r="B12" i="11"/>
  <c r="B18" i="11"/>
  <c r="B8" i="11"/>
  <c r="B13" i="11"/>
  <c r="B6" i="11"/>
  <c r="B16" i="11"/>
  <c r="B24" i="11"/>
  <c r="B34" i="11"/>
  <c r="B33" i="11"/>
  <c r="B22" i="11"/>
  <c r="B29" i="11"/>
  <c r="B32" i="11"/>
  <c r="B39" i="11"/>
  <c r="B17" i="11"/>
  <c r="B15" i="11"/>
  <c r="B7" i="11"/>
  <c r="D2" i="12"/>
  <c r="C2" i="12"/>
  <c r="E37" i="12" l="1"/>
  <c r="C37" i="12"/>
  <c r="E10" i="12"/>
  <c r="C10" i="12"/>
  <c r="E25" i="12"/>
  <c r="C25" i="12"/>
  <c r="C43" i="12"/>
  <c r="E43" i="12"/>
  <c r="E20" i="12"/>
  <c r="C20" i="12"/>
  <c r="E16" i="12"/>
  <c r="C16" i="12"/>
  <c r="C35" i="12"/>
  <c r="E35" i="12"/>
  <c r="E33" i="12"/>
  <c r="C33" i="12"/>
  <c r="E36" i="12"/>
  <c r="C36" i="12"/>
  <c r="E18" i="12"/>
  <c r="C18" i="12"/>
  <c r="E19" i="12"/>
  <c r="C19" i="12"/>
  <c r="E12" i="12"/>
  <c r="C12" i="12"/>
  <c r="E7" i="12"/>
  <c r="C7" i="12"/>
  <c r="E31" i="12"/>
  <c r="C31" i="12"/>
  <c r="E28" i="12"/>
  <c r="C28" i="12"/>
  <c r="E8" i="12"/>
  <c r="C8" i="12"/>
  <c r="E29" i="12"/>
  <c r="C29" i="12"/>
  <c r="E15" i="12"/>
  <c r="C15" i="12"/>
  <c r="E14" i="12"/>
  <c r="C14" i="12"/>
  <c r="E13" i="12"/>
  <c r="C13" i="12"/>
  <c r="C27" i="12"/>
  <c r="E27" i="12"/>
  <c r="E22" i="12"/>
  <c r="C22" i="12"/>
  <c r="E6" i="12"/>
  <c r="C6" i="12"/>
  <c r="E38" i="12"/>
  <c r="C38" i="12"/>
  <c r="E34" i="12"/>
  <c r="C34" i="12"/>
  <c r="E21" i="12"/>
  <c r="C21" i="12"/>
  <c r="E42" i="12"/>
  <c r="C42" i="12"/>
  <c r="E9" i="12"/>
  <c r="C9" i="12"/>
  <c r="E17" i="12"/>
  <c r="C17" i="12"/>
  <c r="E4" i="12"/>
  <c r="C4" i="12"/>
  <c r="E39" i="12"/>
  <c r="C39" i="12"/>
  <c r="E5" i="12"/>
  <c r="C5" i="12"/>
  <c r="E30" i="12"/>
  <c r="C30" i="12"/>
  <c r="E32" i="12"/>
  <c r="C32" i="12"/>
  <c r="E11" i="12"/>
  <c r="C11" i="12"/>
  <c r="E3" i="12"/>
  <c r="C3" i="12"/>
  <c r="E40" i="12"/>
  <c r="C40" i="12"/>
  <c r="E23" i="12"/>
  <c r="C23" i="12"/>
  <c r="E41" i="12"/>
  <c r="C41" i="12"/>
  <c r="E26" i="12"/>
  <c r="C26" i="12"/>
</calcChain>
</file>

<file path=xl/comments1.xml><?xml version="1.0" encoding="utf-8"?>
<comments xmlns="http://schemas.openxmlformats.org/spreadsheetml/2006/main">
  <authors>
    <author>Dell</author>
  </authors>
  <commentList>
    <comment ref="B10" authorId="0">
      <text>
        <r>
          <rPr>
            <sz val="9"/>
            <color indexed="81"/>
            <rFont val="Tahoma"/>
            <family val="2"/>
            <charset val="238"/>
          </rPr>
          <t>Mayeres et. al. (1996)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Directive 2009/33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Directive 2009/33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Mayeres et. al. (1996)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Directive 2009/33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Based on</t>
        </r>
        <r>
          <rPr>
            <sz val="9"/>
            <color indexed="81"/>
            <rFont val="Tahoma"/>
            <family val="2"/>
            <charset val="238"/>
          </rPr>
          <t xml:space="preserve"> Mayeres et. al. (1997)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1/5 of the bus value, according to the Lublin feasibility study</t>
        </r>
      </text>
    </comment>
  </commentList>
</comments>
</file>

<file path=xl/sharedStrings.xml><?xml version="1.0" encoding="utf-8"?>
<sst xmlns="http://schemas.openxmlformats.org/spreadsheetml/2006/main" count="164" uniqueCount="73">
  <si>
    <t>CO</t>
  </si>
  <si>
    <t>NMHC</t>
  </si>
  <si>
    <t>PM10</t>
  </si>
  <si>
    <t>CO2</t>
  </si>
  <si>
    <t>Bus Euro 5 [g/vehkm]</t>
  </si>
  <si>
    <t>kWh/vehkm</t>
  </si>
  <si>
    <t>NOx</t>
  </si>
  <si>
    <t>Overhead wires [PLN/km]</t>
  </si>
  <si>
    <t>Substation [PLN]</t>
  </si>
  <si>
    <t>Substations/km</t>
  </si>
  <si>
    <t>Substations [PLN/km]</t>
  </si>
  <si>
    <t>Trolleybus infrastructure</t>
  </si>
  <si>
    <t>Vehicles</t>
  </si>
  <si>
    <t>Bus - purchase [PLN]</t>
  </si>
  <si>
    <t>Please note, that not all costs have been included - only those, differentiating between bus and trolleybus (for example drivers or tyres costs are omitted)</t>
  </si>
  <si>
    <t>Energy</t>
  </si>
  <si>
    <t>Overall construction</t>
  </si>
  <si>
    <t>Bus - lifetime [years]</t>
  </si>
  <si>
    <t>NPV</t>
  </si>
  <si>
    <t>Financial modell</t>
  </si>
  <si>
    <t>r</t>
  </si>
  <si>
    <t>average V</t>
  </si>
  <si>
    <t>share of rides in peak hour</t>
  </si>
  <si>
    <t>Number of trolleybuses a day and direction \/</t>
  </si>
  <si>
    <t>Bus - consumption [l/100km]</t>
  </si>
  <si>
    <t>Bus - price of fuel [PLN/l]</t>
  </si>
  <si>
    <t>Trolley - purchase [PLN]</t>
  </si>
  <si>
    <t>Trolley - lifetime [years]</t>
  </si>
  <si>
    <t>Trolley - consumption [kWh/100 km]</t>
  </si>
  <si>
    <t>Bus - real dynamics of energy price [%/year]</t>
  </si>
  <si>
    <t>Trolley - real dynamics of energy price [%/year]</t>
  </si>
  <si>
    <t>workdays equiv. / year</t>
  </si>
  <si>
    <t>av. speed [km/h]</t>
  </si>
  <si>
    <t>share of rides in peak h [%]</t>
  </si>
  <si>
    <t>r - financial</t>
  </si>
  <si>
    <t>r - economic</t>
  </si>
  <si>
    <t>Bus - maintainance [PLN/km]</t>
  </si>
  <si>
    <t>Trolley - maintainance [PLN/km]</t>
  </si>
  <si>
    <t>Yearly network matainance [PLN/km]</t>
  </si>
  <si>
    <t>Number of buses a day and direction \/</t>
  </si>
  <si>
    <t>Bus - energy costs [PLN/km]</t>
  </si>
  <si>
    <t>Trolley - energy costs [PLN/km]</t>
  </si>
  <si>
    <t>Brake even</t>
  </si>
  <si>
    <t>(SOLVER)</t>
  </si>
  <si>
    <t>bus</t>
  </si>
  <si>
    <t>trolley</t>
  </si>
  <si>
    <t>Network residual value (30 years)</t>
  </si>
  <si>
    <t>Trolley [g/kWh]</t>
  </si>
  <si>
    <t>Trolley [g/vehkm]</t>
  </si>
  <si>
    <t>Trolley [EUR/vehkm]</t>
  </si>
  <si>
    <t>Bus Euro 5 [EUR/vehkm]</t>
  </si>
  <si>
    <t>Value [EUR/g]</t>
  </si>
  <si>
    <t>TOTAL</t>
  </si>
  <si>
    <t>&lt;- if you want to change this parameter, pls go to financial costs</t>
  </si>
  <si>
    <t>Share of no-emission-energy</t>
  </si>
  <si>
    <t>Noise costs bus [EUR/vehkm]</t>
  </si>
  <si>
    <t>Noise costs trolley [EUR/vehkm]</t>
  </si>
  <si>
    <t>Total externalities bus [EUR/vehkm]</t>
  </si>
  <si>
    <t>Total externalities trolley [EUR/vehkm]</t>
  </si>
  <si>
    <t>Total externalities bus [PLN/vehkm]</t>
  </si>
  <si>
    <t>Total externalities trolley [PLN/vehkm]</t>
  </si>
  <si>
    <t>Emission</t>
  </si>
  <si>
    <t>czyli przez 20 h co</t>
  </si>
  <si>
    <t>minuty</t>
  </si>
  <si>
    <t>Trolley - price of fuel [PLN/kWh]</t>
  </si>
  <si>
    <t>EUR/PLN</t>
  </si>
  <si>
    <t>Bus</t>
  </si>
  <si>
    <t>Trolley</t>
  </si>
  <si>
    <t>Infrastructure</t>
  </si>
  <si>
    <t>Vehicle</t>
  </si>
  <si>
    <t>Noise</t>
  </si>
  <si>
    <t>Emmision</t>
  </si>
  <si>
    <t>Number of tbuses a day and direction \/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</si>
</sst>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9" fontId="3" fillId="0" borderId="0" xfId="0" applyNumberFormat="1" applyFont="1"/>
    <xf numFmtId="2" fontId="3" fillId="0" borderId="0" xfId="0" applyNumberFormat="1" applyFont="1" applyAlignment="1">
      <alignment wrapText="1"/>
    </xf>
    <xf numFmtId="10" fontId="3" fillId="0" borderId="0" xfId="0" applyNumberFormat="1" applyFont="1"/>
    <xf numFmtId="0" fontId="1" fillId="0" borderId="0" xfId="0" applyFont="1" applyAlignment="1">
      <alignment horizontal="right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9" fontId="0" fillId="2" borderId="0" xfId="0" applyNumberFormat="1" applyFill="1"/>
    <xf numFmtId="0" fontId="0" fillId="2" borderId="0" xfId="0" applyNumberFormat="1" applyFill="1" applyAlignment="1"/>
    <xf numFmtId="164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ont="1"/>
    <xf numFmtId="0" fontId="2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- financial'!$D$1</c:f>
              <c:strCache>
                <c:ptCount val="1"/>
                <c:pt idx="0">
                  <c:v>bus</c:v>
                </c:pt>
              </c:strCache>
            </c:strRef>
          </c:tx>
          <c:marker>
            <c:symbol val="none"/>
          </c:marker>
          <c:cat>
            <c:numRef>
              <c:f>'Results - financial'!$B$2:$B$43</c:f>
              <c:numCache>
                <c:formatCode>General</c:formatCode>
                <c:ptCount val="42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170</c:v>
                </c:pt>
                <c:pt idx="14">
                  <c:v>180</c:v>
                </c:pt>
                <c:pt idx="15">
                  <c:v>190</c:v>
                </c:pt>
                <c:pt idx="16">
                  <c:v>200</c:v>
                </c:pt>
                <c:pt idx="17">
                  <c:v>210</c:v>
                </c:pt>
                <c:pt idx="18">
                  <c:v>220</c:v>
                </c:pt>
                <c:pt idx="19">
                  <c:v>230</c:v>
                </c:pt>
                <c:pt idx="20">
                  <c:v>240</c:v>
                </c:pt>
                <c:pt idx="21">
                  <c:v>250</c:v>
                </c:pt>
                <c:pt idx="22">
                  <c:v>260</c:v>
                </c:pt>
                <c:pt idx="23">
                  <c:v>270</c:v>
                </c:pt>
                <c:pt idx="24">
                  <c:v>280</c:v>
                </c:pt>
                <c:pt idx="25">
                  <c:v>290</c:v>
                </c:pt>
                <c:pt idx="26">
                  <c:v>300</c:v>
                </c:pt>
                <c:pt idx="27">
                  <c:v>310</c:v>
                </c:pt>
                <c:pt idx="28">
                  <c:v>320</c:v>
                </c:pt>
                <c:pt idx="29">
                  <c:v>330</c:v>
                </c:pt>
                <c:pt idx="30">
                  <c:v>340</c:v>
                </c:pt>
                <c:pt idx="31">
                  <c:v>350</c:v>
                </c:pt>
                <c:pt idx="32">
                  <c:v>360</c:v>
                </c:pt>
                <c:pt idx="33">
                  <c:v>370</c:v>
                </c:pt>
                <c:pt idx="34">
                  <c:v>380</c:v>
                </c:pt>
                <c:pt idx="35">
                  <c:v>390</c:v>
                </c:pt>
                <c:pt idx="36">
                  <c:v>400</c:v>
                </c:pt>
                <c:pt idx="37">
                  <c:v>410</c:v>
                </c:pt>
                <c:pt idx="38">
                  <c:v>420</c:v>
                </c:pt>
                <c:pt idx="39">
                  <c:v>430</c:v>
                </c:pt>
                <c:pt idx="40">
                  <c:v>440</c:v>
                </c:pt>
                <c:pt idx="41">
                  <c:v>450</c:v>
                </c:pt>
              </c:numCache>
            </c:numRef>
          </c:cat>
          <c:val>
            <c:numRef>
              <c:f>'Results - financial'!$D$2:$D$43</c:f>
              <c:numCache>
                <c:formatCode>#,##0</c:formatCode>
                <c:ptCount val="42"/>
                <c:pt idx="0">
                  <c:v>1849714.9518679723</c:v>
                </c:pt>
                <c:pt idx="1">
                  <c:v>2312143.6898349663</c:v>
                </c:pt>
                <c:pt idx="2">
                  <c:v>2774572.4278019592</c:v>
                </c:pt>
                <c:pt idx="3">
                  <c:v>3237001.1657689526</c:v>
                </c:pt>
                <c:pt idx="4">
                  <c:v>3699429.9037359445</c:v>
                </c:pt>
                <c:pt idx="5">
                  <c:v>4161858.6417029384</c:v>
                </c:pt>
                <c:pt idx="6">
                  <c:v>4624287.3796699326</c:v>
                </c:pt>
                <c:pt idx="7">
                  <c:v>5086716.1176369237</c:v>
                </c:pt>
                <c:pt idx="8">
                  <c:v>5549144.8556039184</c:v>
                </c:pt>
                <c:pt idx="9">
                  <c:v>6011573.5935709113</c:v>
                </c:pt>
                <c:pt idx="10">
                  <c:v>6474002.3315379051</c:v>
                </c:pt>
                <c:pt idx="11">
                  <c:v>6936431.0695048971</c:v>
                </c:pt>
                <c:pt idx="12">
                  <c:v>7398859.8074718891</c:v>
                </c:pt>
                <c:pt idx="13">
                  <c:v>7861288.545438882</c:v>
                </c:pt>
                <c:pt idx="14">
                  <c:v>8323717.2834058767</c:v>
                </c:pt>
                <c:pt idx="15">
                  <c:v>8786146.0213728715</c:v>
                </c:pt>
                <c:pt idx="16">
                  <c:v>9248574.7593398653</c:v>
                </c:pt>
                <c:pt idx="17">
                  <c:v>9711003.4973068554</c:v>
                </c:pt>
                <c:pt idx="18">
                  <c:v>10173432.235273847</c:v>
                </c:pt>
                <c:pt idx="19">
                  <c:v>10635860.973240845</c:v>
                </c:pt>
                <c:pt idx="20">
                  <c:v>11098289.711207837</c:v>
                </c:pt>
                <c:pt idx="21">
                  <c:v>11560718.449174827</c:v>
                </c:pt>
                <c:pt idx="22">
                  <c:v>12023147.187141823</c:v>
                </c:pt>
                <c:pt idx="23">
                  <c:v>12485575.925108813</c:v>
                </c:pt>
                <c:pt idx="24">
                  <c:v>12948004.66307581</c:v>
                </c:pt>
                <c:pt idx="25">
                  <c:v>13410433.4010428</c:v>
                </c:pt>
                <c:pt idx="26">
                  <c:v>13872862.139009794</c:v>
                </c:pt>
                <c:pt idx="27">
                  <c:v>14335290.876976788</c:v>
                </c:pt>
                <c:pt idx="28">
                  <c:v>14797719.614943778</c:v>
                </c:pt>
                <c:pt idx="29">
                  <c:v>15260148.352910772</c:v>
                </c:pt>
                <c:pt idx="30">
                  <c:v>15722577.090877764</c:v>
                </c:pt>
                <c:pt idx="31">
                  <c:v>16185005.828844761</c:v>
                </c:pt>
                <c:pt idx="32">
                  <c:v>16647434.566811753</c:v>
                </c:pt>
                <c:pt idx="33">
                  <c:v>17109863.304778744</c:v>
                </c:pt>
                <c:pt idx="34">
                  <c:v>17572292.042745743</c:v>
                </c:pt>
                <c:pt idx="35">
                  <c:v>18034720.780712735</c:v>
                </c:pt>
                <c:pt idx="36">
                  <c:v>18497149.518679731</c:v>
                </c:pt>
                <c:pt idx="37">
                  <c:v>18959578.256646723</c:v>
                </c:pt>
                <c:pt idx="38">
                  <c:v>19422006.994613711</c:v>
                </c:pt>
                <c:pt idx="39">
                  <c:v>19884435.732580706</c:v>
                </c:pt>
                <c:pt idx="40">
                  <c:v>20346864.470547695</c:v>
                </c:pt>
                <c:pt idx="41">
                  <c:v>20809293.208514687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'Results - financial'!$E$1</c:f>
              <c:strCache>
                <c:ptCount val="1"/>
                <c:pt idx="0">
                  <c:v>trolley</c:v>
                </c:pt>
              </c:strCache>
            </c:strRef>
          </c:tx>
          <c:marker>
            <c:symbol val="none"/>
          </c:marker>
          <c:cat>
            <c:numRef>
              <c:f>'Results - financial'!$B$2:$B$43</c:f>
              <c:numCache>
                <c:formatCode>General</c:formatCode>
                <c:ptCount val="42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170</c:v>
                </c:pt>
                <c:pt idx="14">
                  <c:v>180</c:v>
                </c:pt>
                <c:pt idx="15">
                  <c:v>190</c:v>
                </c:pt>
                <c:pt idx="16">
                  <c:v>200</c:v>
                </c:pt>
                <c:pt idx="17">
                  <c:v>210</c:v>
                </c:pt>
                <c:pt idx="18">
                  <c:v>220</c:v>
                </c:pt>
                <c:pt idx="19">
                  <c:v>230</c:v>
                </c:pt>
                <c:pt idx="20">
                  <c:v>240</c:v>
                </c:pt>
                <c:pt idx="21">
                  <c:v>250</c:v>
                </c:pt>
                <c:pt idx="22">
                  <c:v>260</c:v>
                </c:pt>
                <c:pt idx="23">
                  <c:v>270</c:v>
                </c:pt>
                <c:pt idx="24">
                  <c:v>280</c:v>
                </c:pt>
                <c:pt idx="25">
                  <c:v>290</c:v>
                </c:pt>
                <c:pt idx="26">
                  <c:v>300</c:v>
                </c:pt>
                <c:pt idx="27">
                  <c:v>310</c:v>
                </c:pt>
                <c:pt idx="28">
                  <c:v>320</c:v>
                </c:pt>
                <c:pt idx="29">
                  <c:v>330</c:v>
                </c:pt>
                <c:pt idx="30">
                  <c:v>340</c:v>
                </c:pt>
                <c:pt idx="31">
                  <c:v>350</c:v>
                </c:pt>
                <c:pt idx="32">
                  <c:v>360</c:v>
                </c:pt>
                <c:pt idx="33">
                  <c:v>370</c:v>
                </c:pt>
                <c:pt idx="34">
                  <c:v>380</c:v>
                </c:pt>
                <c:pt idx="35">
                  <c:v>390</c:v>
                </c:pt>
                <c:pt idx="36">
                  <c:v>400</c:v>
                </c:pt>
                <c:pt idx="37">
                  <c:v>410</c:v>
                </c:pt>
                <c:pt idx="38">
                  <c:v>420</c:v>
                </c:pt>
                <c:pt idx="39">
                  <c:v>430</c:v>
                </c:pt>
                <c:pt idx="40">
                  <c:v>440</c:v>
                </c:pt>
                <c:pt idx="41">
                  <c:v>450</c:v>
                </c:pt>
              </c:numCache>
            </c:numRef>
          </c:cat>
          <c:val>
            <c:numRef>
              <c:f>'Results - financial'!$E$2:$E$43</c:f>
              <c:numCache>
                <c:formatCode>#,##0.00</c:formatCode>
                <c:ptCount val="42"/>
                <c:pt idx="0">
                  <c:v>4465672.8735760814</c:v>
                </c:pt>
                <c:pt idx="1">
                  <c:v>4750489.5697355522</c:v>
                </c:pt>
                <c:pt idx="2">
                  <c:v>5035306.2658950211</c:v>
                </c:pt>
                <c:pt idx="3">
                  <c:v>5320122.962054492</c:v>
                </c:pt>
                <c:pt idx="4">
                  <c:v>5604939.6582139619</c:v>
                </c:pt>
                <c:pt idx="5">
                  <c:v>5889756.3543734318</c:v>
                </c:pt>
                <c:pt idx="6">
                  <c:v>6174573.0505329026</c:v>
                </c:pt>
                <c:pt idx="7">
                  <c:v>6459389.7466923706</c:v>
                </c:pt>
                <c:pt idx="8">
                  <c:v>6744206.4428518433</c:v>
                </c:pt>
                <c:pt idx="9">
                  <c:v>7029023.1390113104</c:v>
                </c:pt>
                <c:pt idx="10">
                  <c:v>7313839.8351707803</c:v>
                </c:pt>
                <c:pt idx="11">
                  <c:v>7598656.5313302502</c:v>
                </c:pt>
                <c:pt idx="12">
                  <c:v>7883473.227489722</c:v>
                </c:pt>
                <c:pt idx="13">
                  <c:v>8168289.9236491891</c:v>
                </c:pt>
                <c:pt idx="14">
                  <c:v>8453106.6198086608</c:v>
                </c:pt>
                <c:pt idx="15">
                  <c:v>8737923.3159681298</c:v>
                </c:pt>
                <c:pt idx="16">
                  <c:v>9022740.0121275987</c:v>
                </c:pt>
                <c:pt idx="17">
                  <c:v>9307556.7082870696</c:v>
                </c:pt>
                <c:pt idx="18">
                  <c:v>9592373.4044465404</c:v>
                </c:pt>
                <c:pt idx="19">
                  <c:v>9877190.1006060112</c:v>
                </c:pt>
                <c:pt idx="20">
                  <c:v>10162006.796765476</c:v>
                </c:pt>
                <c:pt idx="21">
                  <c:v>10446823.492924945</c:v>
                </c:pt>
                <c:pt idx="22">
                  <c:v>10731640.189084418</c:v>
                </c:pt>
                <c:pt idx="23">
                  <c:v>11016456.885243885</c:v>
                </c:pt>
                <c:pt idx="24">
                  <c:v>11301273.581403354</c:v>
                </c:pt>
                <c:pt idx="25">
                  <c:v>11586090.277562829</c:v>
                </c:pt>
                <c:pt idx="26">
                  <c:v>11870906.973722301</c:v>
                </c:pt>
                <c:pt idx="27">
                  <c:v>12155723.669881772</c:v>
                </c:pt>
                <c:pt idx="28">
                  <c:v>12440540.366041241</c:v>
                </c:pt>
                <c:pt idx="29">
                  <c:v>12725357.06220071</c:v>
                </c:pt>
                <c:pt idx="30">
                  <c:v>13010173.758360185</c:v>
                </c:pt>
                <c:pt idx="31">
                  <c:v>13294990.454519652</c:v>
                </c:pt>
                <c:pt idx="32">
                  <c:v>13579807.150679121</c:v>
                </c:pt>
                <c:pt idx="33">
                  <c:v>13864623.84683859</c:v>
                </c:pt>
                <c:pt idx="34">
                  <c:v>14149440.542998062</c:v>
                </c:pt>
                <c:pt idx="35">
                  <c:v>14434257.239157528</c:v>
                </c:pt>
                <c:pt idx="36">
                  <c:v>14719073.935317</c:v>
                </c:pt>
                <c:pt idx="37">
                  <c:v>15003890.631476467</c:v>
                </c:pt>
                <c:pt idx="38">
                  <c:v>15288707.327635946</c:v>
                </c:pt>
                <c:pt idx="39">
                  <c:v>15573524.023795407</c:v>
                </c:pt>
                <c:pt idx="40">
                  <c:v>15858340.71995488</c:v>
                </c:pt>
                <c:pt idx="41">
                  <c:v>16143157.416114349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5264"/>
        <c:axId val="84557184"/>
      </c:lineChart>
      <c:catAx>
        <c:axId val="845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 sz="1600"/>
                </a:pPr>
                <a:r>
                  <a:rPr lang="pl-PL" sz="1600"/>
                  <a:t>No.</a:t>
                </a:r>
                <a:r>
                  <a:rPr lang="pl-PL" sz="1600" baseline="0"/>
                  <a:t> of departures / workday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84557184"/>
        <c:crosses val="autoZero"/>
        <c:auto val="1"/>
        <c:lblAlgn val="ctr"/>
        <c:lblOffset val="100"/>
        <c:noMultiLvlLbl val="0"/>
      </c:catAx>
      <c:valAx>
        <c:axId val="8455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pl-PL"/>
                  <a:t>F NPV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555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 sz="16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- Economic'!$D$1</c:f>
              <c:strCache>
                <c:ptCount val="1"/>
                <c:pt idx="0">
                  <c:v>bus</c:v>
                </c:pt>
              </c:strCache>
            </c:strRef>
          </c:tx>
          <c:marker>
            <c:symbol val="none"/>
          </c:marker>
          <c:cat>
            <c:numRef>
              <c:f>'Results - Economic'!$B$2:$B$43</c:f>
              <c:numCache>
                <c:formatCode>General</c:formatCode>
                <c:ptCount val="42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170</c:v>
                </c:pt>
                <c:pt idx="14">
                  <c:v>180</c:v>
                </c:pt>
                <c:pt idx="15">
                  <c:v>190</c:v>
                </c:pt>
                <c:pt idx="16">
                  <c:v>200</c:v>
                </c:pt>
                <c:pt idx="17">
                  <c:v>210</c:v>
                </c:pt>
                <c:pt idx="18">
                  <c:v>220</c:v>
                </c:pt>
                <c:pt idx="19">
                  <c:v>230</c:v>
                </c:pt>
                <c:pt idx="20">
                  <c:v>240</c:v>
                </c:pt>
                <c:pt idx="21">
                  <c:v>250</c:v>
                </c:pt>
                <c:pt idx="22">
                  <c:v>260</c:v>
                </c:pt>
                <c:pt idx="23">
                  <c:v>270</c:v>
                </c:pt>
                <c:pt idx="24">
                  <c:v>280</c:v>
                </c:pt>
                <c:pt idx="25">
                  <c:v>290</c:v>
                </c:pt>
                <c:pt idx="26">
                  <c:v>300</c:v>
                </c:pt>
                <c:pt idx="27">
                  <c:v>310</c:v>
                </c:pt>
                <c:pt idx="28">
                  <c:v>320</c:v>
                </c:pt>
                <c:pt idx="29">
                  <c:v>330</c:v>
                </c:pt>
                <c:pt idx="30">
                  <c:v>340</c:v>
                </c:pt>
                <c:pt idx="31">
                  <c:v>350</c:v>
                </c:pt>
                <c:pt idx="32">
                  <c:v>360</c:v>
                </c:pt>
                <c:pt idx="33">
                  <c:v>370</c:v>
                </c:pt>
                <c:pt idx="34">
                  <c:v>380</c:v>
                </c:pt>
                <c:pt idx="35">
                  <c:v>390</c:v>
                </c:pt>
                <c:pt idx="36">
                  <c:v>400</c:v>
                </c:pt>
                <c:pt idx="37">
                  <c:v>410</c:v>
                </c:pt>
                <c:pt idx="38">
                  <c:v>420</c:v>
                </c:pt>
                <c:pt idx="39">
                  <c:v>430</c:v>
                </c:pt>
                <c:pt idx="40">
                  <c:v>440</c:v>
                </c:pt>
                <c:pt idx="41">
                  <c:v>450</c:v>
                </c:pt>
              </c:numCache>
            </c:numRef>
          </c:cat>
          <c:val>
            <c:numRef>
              <c:f>'Results - Economic'!$D$2:$D$43</c:f>
              <c:numCache>
                <c:formatCode>#,##0</c:formatCode>
                <c:ptCount val="42"/>
                <c:pt idx="0">
                  <c:v>1565088.4510185493</c:v>
                </c:pt>
                <c:pt idx="1">
                  <c:v>1956360.5637731869</c:v>
                </c:pt>
                <c:pt idx="2">
                  <c:v>2347632.6765278252</c:v>
                </c:pt>
                <c:pt idx="3">
                  <c:v>2738904.7892824616</c:v>
                </c:pt>
                <c:pt idx="4">
                  <c:v>3130176.9020370985</c:v>
                </c:pt>
                <c:pt idx="5">
                  <c:v>3521449.0147917364</c:v>
                </c:pt>
                <c:pt idx="6">
                  <c:v>3912721.1275463738</c:v>
                </c:pt>
                <c:pt idx="7">
                  <c:v>4303993.2403010121</c:v>
                </c:pt>
                <c:pt idx="8">
                  <c:v>4695265.3530556504</c:v>
                </c:pt>
                <c:pt idx="9">
                  <c:v>5086537.4658102859</c:v>
                </c:pt>
                <c:pt idx="10">
                  <c:v>5477809.5785649233</c:v>
                </c:pt>
                <c:pt idx="11">
                  <c:v>5869081.6913195606</c:v>
                </c:pt>
                <c:pt idx="12">
                  <c:v>6260353.8040741971</c:v>
                </c:pt>
                <c:pt idx="13">
                  <c:v>6651625.9168288345</c:v>
                </c:pt>
                <c:pt idx="14">
                  <c:v>7042898.0295834728</c:v>
                </c:pt>
                <c:pt idx="15">
                  <c:v>7434170.1423381101</c:v>
                </c:pt>
                <c:pt idx="16">
                  <c:v>7825442.2550927475</c:v>
                </c:pt>
                <c:pt idx="17">
                  <c:v>8216714.3678473858</c:v>
                </c:pt>
                <c:pt idx="18">
                  <c:v>8607986.4806020241</c:v>
                </c:pt>
                <c:pt idx="19">
                  <c:v>8999258.5933566596</c:v>
                </c:pt>
                <c:pt idx="20">
                  <c:v>9390530.7061113007</c:v>
                </c:pt>
                <c:pt idx="21">
                  <c:v>9781802.8188659362</c:v>
                </c:pt>
                <c:pt idx="22">
                  <c:v>10173074.931620572</c:v>
                </c:pt>
                <c:pt idx="23">
                  <c:v>10564347.044375215</c:v>
                </c:pt>
                <c:pt idx="24">
                  <c:v>10955619.157129847</c:v>
                </c:pt>
                <c:pt idx="25">
                  <c:v>11346891.269884484</c:v>
                </c:pt>
                <c:pt idx="26">
                  <c:v>11738163.382639121</c:v>
                </c:pt>
                <c:pt idx="27">
                  <c:v>12129435.495393761</c:v>
                </c:pt>
                <c:pt idx="28">
                  <c:v>12520707.608148394</c:v>
                </c:pt>
                <c:pt idx="29">
                  <c:v>12911979.720903033</c:v>
                </c:pt>
                <c:pt idx="30">
                  <c:v>13303251.833657669</c:v>
                </c:pt>
                <c:pt idx="31">
                  <c:v>13694523.946412306</c:v>
                </c:pt>
                <c:pt idx="32">
                  <c:v>14085796.059166946</c:v>
                </c:pt>
                <c:pt idx="33">
                  <c:v>14477068.171921581</c:v>
                </c:pt>
                <c:pt idx="34">
                  <c:v>14868340.28467622</c:v>
                </c:pt>
                <c:pt idx="35">
                  <c:v>15259612.397430858</c:v>
                </c:pt>
                <c:pt idx="36">
                  <c:v>15650884.510185495</c:v>
                </c:pt>
                <c:pt idx="37">
                  <c:v>16042156.622940134</c:v>
                </c:pt>
                <c:pt idx="38">
                  <c:v>16433428.735694772</c:v>
                </c:pt>
                <c:pt idx="39">
                  <c:v>16824700.848449405</c:v>
                </c:pt>
                <c:pt idx="40">
                  <c:v>17215972.961204048</c:v>
                </c:pt>
                <c:pt idx="41">
                  <c:v>17607245.073958684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'Results - Economic'!$E$1</c:f>
              <c:strCache>
                <c:ptCount val="1"/>
                <c:pt idx="0">
                  <c:v>trolley</c:v>
                </c:pt>
              </c:strCache>
            </c:strRef>
          </c:tx>
          <c:marker>
            <c:symbol val="none"/>
          </c:marker>
          <c:cat>
            <c:numRef>
              <c:f>'Results - Economic'!$B$2:$B$43</c:f>
              <c:numCache>
                <c:formatCode>General</c:formatCode>
                <c:ptCount val="42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170</c:v>
                </c:pt>
                <c:pt idx="14">
                  <c:v>180</c:v>
                </c:pt>
                <c:pt idx="15">
                  <c:v>190</c:v>
                </c:pt>
                <c:pt idx="16">
                  <c:v>200</c:v>
                </c:pt>
                <c:pt idx="17">
                  <c:v>210</c:v>
                </c:pt>
                <c:pt idx="18">
                  <c:v>220</c:v>
                </c:pt>
                <c:pt idx="19">
                  <c:v>230</c:v>
                </c:pt>
                <c:pt idx="20">
                  <c:v>240</c:v>
                </c:pt>
                <c:pt idx="21">
                  <c:v>250</c:v>
                </c:pt>
                <c:pt idx="22">
                  <c:v>260</c:v>
                </c:pt>
                <c:pt idx="23">
                  <c:v>270</c:v>
                </c:pt>
                <c:pt idx="24">
                  <c:v>280</c:v>
                </c:pt>
                <c:pt idx="25">
                  <c:v>290</c:v>
                </c:pt>
                <c:pt idx="26">
                  <c:v>300</c:v>
                </c:pt>
                <c:pt idx="27">
                  <c:v>310</c:v>
                </c:pt>
                <c:pt idx="28">
                  <c:v>320</c:v>
                </c:pt>
                <c:pt idx="29">
                  <c:v>330</c:v>
                </c:pt>
                <c:pt idx="30">
                  <c:v>340</c:v>
                </c:pt>
                <c:pt idx="31">
                  <c:v>350</c:v>
                </c:pt>
                <c:pt idx="32">
                  <c:v>360</c:v>
                </c:pt>
                <c:pt idx="33">
                  <c:v>370</c:v>
                </c:pt>
                <c:pt idx="34">
                  <c:v>380</c:v>
                </c:pt>
                <c:pt idx="35">
                  <c:v>390</c:v>
                </c:pt>
                <c:pt idx="36">
                  <c:v>400</c:v>
                </c:pt>
                <c:pt idx="37">
                  <c:v>410</c:v>
                </c:pt>
                <c:pt idx="38">
                  <c:v>420</c:v>
                </c:pt>
                <c:pt idx="39">
                  <c:v>430</c:v>
                </c:pt>
                <c:pt idx="40">
                  <c:v>440</c:v>
                </c:pt>
                <c:pt idx="41">
                  <c:v>450</c:v>
                </c:pt>
              </c:numCache>
            </c:numRef>
          </c:cat>
          <c:val>
            <c:numRef>
              <c:f>'Results - Economic'!$E$2:$E$43</c:f>
              <c:numCache>
                <c:formatCode>#,##0.00</c:formatCode>
                <c:ptCount val="42"/>
                <c:pt idx="0">
                  <c:v>4095696.7057687324</c:v>
                </c:pt>
                <c:pt idx="1">
                  <c:v>4365378.470350761</c:v>
                </c:pt>
                <c:pt idx="2">
                  <c:v>4635060.2349327933</c:v>
                </c:pt>
                <c:pt idx="3">
                  <c:v>4904741.9995148238</c:v>
                </c:pt>
                <c:pt idx="4">
                  <c:v>5174423.7640968533</c:v>
                </c:pt>
                <c:pt idx="5">
                  <c:v>5444105.5286788857</c:v>
                </c:pt>
                <c:pt idx="6">
                  <c:v>5713787.2932609171</c:v>
                </c:pt>
                <c:pt idx="7">
                  <c:v>5983469.0578429466</c:v>
                </c:pt>
                <c:pt idx="8">
                  <c:v>6253150.8224249762</c:v>
                </c:pt>
                <c:pt idx="9">
                  <c:v>6522832.5870070048</c:v>
                </c:pt>
                <c:pt idx="10">
                  <c:v>6792514.3515890362</c:v>
                </c:pt>
                <c:pt idx="11">
                  <c:v>7062196.1161710685</c:v>
                </c:pt>
                <c:pt idx="12">
                  <c:v>7331877.8807530971</c:v>
                </c:pt>
                <c:pt idx="13">
                  <c:v>7601559.6453351267</c:v>
                </c:pt>
                <c:pt idx="14">
                  <c:v>7871241.4099171581</c:v>
                </c:pt>
                <c:pt idx="15">
                  <c:v>8140923.1744991867</c:v>
                </c:pt>
                <c:pt idx="16">
                  <c:v>8410604.9390812162</c:v>
                </c:pt>
                <c:pt idx="17">
                  <c:v>8680286.7036632523</c:v>
                </c:pt>
                <c:pt idx="18">
                  <c:v>8949968.468245279</c:v>
                </c:pt>
                <c:pt idx="19">
                  <c:v>9219650.2328273095</c:v>
                </c:pt>
                <c:pt idx="20">
                  <c:v>9489331.9974093381</c:v>
                </c:pt>
                <c:pt idx="21">
                  <c:v>9759013.7619913779</c:v>
                </c:pt>
                <c:pt idx="22">
                  <c:v>10028695.526573403</c:v>
                </c:pt>
                <c:pt idx="23">
                  <c:v>10298377.291155433</c:v>
                </c:pt>
                <c:pt idx="24">
                  <c:v>10568059.055737466</c:v>
                </c:pt>
                <c:pt idx="25">
                  <c:v>10837740.820319492</c:v>
                </c:pt>
                <c:pt idx="26">
                  <c:v>11107422.584901532</c:v>
                </c:pt>
                <c:pt idx="27">
                  <c:v>11377104.349483555</c:v>
                </c:pt>
                <c:pt idx="28">
                  <c:v>11646786.114065586</c:v>
                </c:pt>
                <c:pt idx="29">
                  <c:v>11916467.878647611</c:v>
                </c:pt>
                <c:pt idx="30">
                  <c:v>12186149.64322965</c:v>
                </c:pt>
                <c:pt idx="31">
                  <c:v>12455831.407811677</c:v>
                </c:pt>
                <c:pt idx="32">
                  <c:v>12725513.172393709</c:v>
                </c:pt>
                <c:pt idx="33">
                  <c:v>12995194.936975736</c:v>
                </c:pt>
                <c:pt idx="34">
                  <c:v>13264876.70155777</c:v>
                </c:pt>
                <c:pt idx="35">
                  <c:v>13534558.466139792</c:v>
                </c:pt>
                <c:pt idx="36">
                  <c:v>13804240.230721833</c:v>
                </c:pt>
                <c:pt idx="37">
                  <c:v>14073921.995303862</c:v>
                </c:pt>
                <c:pt idx="38">
                  <c:v>14343603.759885892</c:v>
                </c:pt>
                <c:pt idx="39">
                  <c:v>14613285.524467915</c:v>
                </c:pt>
                <c:pt idx="40">
                  <c:v>14882967.289049955</c:v>
                </c:pt>
                <c:pt idx="41">
                  <c:v>15152649.053631986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1968"/>
        <c:axId val="137493888"/>
      </c:lineChart>
      <c:catAx>
        <c:axId val="137491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pl-PL" sz="1600" b="1" i="0" baseline="0">
                    <a:effectLst/>
                  </a:rPr>
                  <a:t>No. of departures / workday</a:t>
                </a:r>
                <a:endParaRPr lang="en-US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7493888"/>
        <c:crosses val="autoZero"/>
        <c:auto val="1"/>
        <c:lblAlgn val="ctr"/>
        <c:lblOffset val="100"/>
        <c:noMultiLvlLbl val="0"/>
      </c:catAx>
      <c:valAx>
        <c:axId val="13749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pl-PL"/>
                  <a:t>E NPV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7491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 sz="16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'Structure - data'!$A$4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multiLvlStrRef>
              <c:f>'Structure - data'!$B$2:$I$3</c:f>
              <c:multiLvlStrCache>
                <c:ptCount val="8"/>
                <c:lvl>
                  <c:pt idx="0">
                    <c:v>Bus</c:v>
                  </c:pt>
                  <c:pt idx="1">
                    <c:v>Trolley</c:v>
                  </c:pt>
                  <c:pt idx="2">
                    <c:v>Bus</c:v>
                  </c:pt>
                  <c:pt idx="3">
                    <c:v>Trolley</c:v>
                  </c:pt>
                  <c:pt idx="4">
                    <c:v>Bus</c:v>
                  </c:pt>
                  <c:pt idx="5">
                    <c:v>Trolley</c:v>
                  </c:pt>
                  <c:pt idx="6">
                    <c:v>Bus</c:v>
                  </c:pt>
                  <c:pt idx="7">
                    <c:v>Trolley</c:v>
                  </c:pt>
                </c:lvl>
                <c:lvl>
                  <c:pt idx="0">
                    <c:v>100</c:v>
                  </c:pt>
                  <c:pt idx="2">
                    <c:v>200</c:v>
                  </c:pt>
                  <c:pt idx="4">
                    <c:v>300</c:v>
                  </c:pt>
                  <c:pt idx="6">
                    <c:v>400</c:v>
                  </c:pt>
                </c:lvl>
              </c:multiLvlStrCache>
            </c:multiLvlStrRef>
          </c:cat>
          <c:val>
            <c:numRef>
              <c:f>'Structure - data'!$B$4:$I$4</c:f>
              <c:numCache>
                <c:formatCode>#,##0</c:formatCode>
                <c:ptCount val="8"/>
                <c:pt idx="1">
                  <c:v>3016969.6474406091</c:v>
                </c:pt>
                <c:pt idx="3">
                  <c:v>3016969.6474406091</c:v>
                </c:pt>
                <c:pt idx="5">
                  <c:v>3016969.6474406091</c:v>
                </c:pt>
                <c:pt idx="7">
                  <c:v>3016969.6474406091</c:v>
                </c:pt>
              </c:numCache>
            </c:numRef>
          </c:val>
        </c:ser>
        <c:ser>
          <c:idx val="1"/>
          <c:order val="1"/>
          <c:tx>
            <c:strRef>
              <c:f>'Structure - data'!$A$5</c:f>
              <c:strCache>
                <c:ptCount val="1"/>
                <c:pt idx="0">
                  <c:v>Vehicle</c:v>
                </c:pt>
              </c:strCache>
            </c:strRef>
          </c:tx>
          <c:invertIfNegative val="0"/>
          <c:cat>
            <c:multiLvlStrRef>
              <c:f>'Structure - data'!$B$2:$I$3</c:f>
              <c:multiLvlStrCache>
                <c:ptCount val="8"/>
                <c:lvl>
                  <c:pt idx="0">
                    <c:v>Bus</c:v>
                  </c:pt>
                  <c:pt idx="1">
                    <c:v>Trolley</c:v>
                  </c:pt>
                  <c:pt idx="2">
                    <c:v>Bus</c:v>
                  </c:pt>
                  <c:pt idx="3">
                    <c:v>Trolley</c:v>
                  </c:pt>
                  <c:pt idx="4">
                    <c:v>Bus</c:v>
                  </c:pt>
                  <c:pt idx="5">
                    <c:v>Trolley</c:v>
                  </c:pt>
                  <c:pt idx="6">
                    <c:v>Bus</c:v>
                  </c:pt>
                  <c:pt idx="7">
                    <c:v>Trolley</c:v>
                  </c:pt>
                </c:lvl>
                <c:lvl>
                  <c:pt idx="0">
                    <c:v>100</c:v>
                  </c:pt>
                  <c:pt idx="2">
                    <c:v>200</c:v>
                  </c:pt>
                  <c:pt idx="4">
                    <c:v>300</c:v>
                  </c:pt>
                  <c:pt idx="6">
                    <c:v>400</c:v>
                  </c:pt>
                </c:lvl>
              </c:multiLvlStrCache>
            </c:multiLvlStrRef>
          </c:cat>
          <c:val>
            <c:numRef>
              <c:f>'Structure - data'!$B$5:$I$5</c:f>
              <c:numCache>
                <c:formatCode>#,##0</c:formatCode>
                <c:ptCount val="8"/>
                <c:pt idx="0">
                  <c:v>1620062.5697761022</c:v>
                </c:pt>
                <c:pt idx="1">
                  <c:v>1630374.6993184073</c:v>
                </c:pt>
                <c:pt idx="2">
                  <c:v>3240125.1395522044</c:v>
                </c:pt>
                <c:pt idx="3">
                  <c:v>3260749.3986368147</c:v>
                </c:pt>
                <c:pt idx="4">
                  <c:v>4860187.7093283078</c:v>
                </c:pt>
                <c:pt idx="5">
                  <c:v>4891124.0979552213</c:v>
                </c:pt>
                <c:pt idx="6">
                  <c:v>6480250.2791044088</c:v>
                </c:pt>
                <c:pt idx="7">
                  <c:v>6521498.7972736293</c:v>
                </c:pt>
              </c:numCache>
            </c:numRef>
          </c:val>
        </c:ser>
        <c:ser>
          <c:idx val="2"/>
          <c:order val="2"/>
          <c:tx>
            <c:strRef>
              <c:f>'Structure - data'!$A$6</c:f>
              <c:strCache>
                <c:ptCount val="1"/>
                <c:pt idx="0">
                  <c:v>Energy</c:v>
                </c:pt>
              </c:strCache>
            </c:strRef>
          </c:tx>
          <c:invertIfNegative val="0"/>
          <c:cat>
            <c:multiLvlStrRef>
              <c:f>'Structure - data'!$B$2:$I$3</c:f>
              <c:multiLvlStrCache>
                <c:ptCount val="8"/>
                <c:lvl>
                  <c:pt idx="0">
                    <c:v>Bus</c:v>
                  </c:pt>
                  <c:pt idx="1">
                    <c:v>Trolley</c:v>
                  </c:pt>
                  <c:pt idx="2">
                    <c:v>Bus</c:v>
                  </c:pt>
                  <c:pt idx="3">
                    <c:v>Trolley</c:v>
                  </c:pt>
                  <c:pt idx="4">
                    <c:v>Bus</c:v>
                  </c:pt>
                  <c:pt idx="5">
                    <c:v>Trolley</c:v>
                  </c:pt>
                  <c:pt idx="6">
                    <c:v>Bus</c:v>
                  </c:pt>
                  <c:pt idx="7">
                    <c:v>Trolley</c:v>
                  </c:pt>
                </c:lvl>
                <c:lvl>
                  <c:pt idx="0">
                    <c:v>100</c:v>
                  </c:pt>
                  <c:pt idx="2">
                    <c:v>200</c:v>
                  </c:pt>
                  <c:pt idx="4">
                    <c:v>300</c:v>
                  </c:pt>
                  <c:pt idx="6">
                    <c:v>400</c:v>
                  </c:pt>
                </c:lvl>
              </c:multiLvlStrCache>
            </c:multiLvlStrRef>
          </c:cat>
          <c:val>
            <c:numRef>
              <c:f>'Structure - data'!$B$6:$I$6</c:f>
              <c:numCache>
                <c:formatCode>#,##0</c:formatCode>
                <c:ptCount val="8"/>
                <c:pt idx="0">
                  <c:v>1727270.2922212626</c:v>
                </c:pt>
                <c:pt idx="1">
                  <c:v>496373.78626456426</c:v>
                </c:pt>
                <c:pt idx="2">
                  <c:v>3454540.5844425252</c:v>
                </c:pt>
                <c:pt idx="3">
                  <c:v>992747.57252912852</c:v>
                </c:pt>
                <c:pt idx="4">
                  <c:v>5181810.8766637873</c:v>
                </c:pt>
                <c:pt idx="5">
                  <c:v>1489121.3587936931</c:v>
                </c:pt>
                <c:pt idx="6">
                  <c:v>6909081.1688850503</c:v>
                </c:pt>
                <c:pt idx="7">
                  <c:v>1985495.145058257</c:v>
                </c:pt>
              </c:numCache>
            </c:numRef>
          </c:val>
        </c:ser>
        <c:ser>
          <c:idx val="3"/>
          <c:order val="3"/>
          <c:tx>
            <c:strRef>
              <c:f>'Structure - data'!$A$7</c:f>
              <c:strCache>
                <c:ptCount val="1"/>
                <c:pt idx="0">
                  <c:v>Emmision</c:v>
                </c:pt>
              </c:strCache>
            </c:strRef>
          </c:tx>
          <c:invertIfNegative val="0"/>
          <c:cat>
            <c:multiLvlStrRef>
              <c:f>'Structure - data'!$B$2:$I$3</c:f>
              <c:multiLvlStrCache>
                <c:ptCount val="8"/>
                <c:lvl>
                  <c:pt idx="0">
                    <c:v>Bus</c:v>
                  </c:pt>
                  <c:pt idx="1">
                    <c:v>Trolley</c:v>
                  </c:pt>
                  <c:pt idx="2">
                    <c:v>Bus</c:v>
                  </c:pt>
                  <c:pt idx="3">
                    <c:v>Trolley</c:v>
                  </c:pt>
                  <c:pt idx="4">
                    <c:v>Bus</c:v>
                  </c:pt>
                  <c:pt idx="5">
                    <c:v>Trolley</c:v>
                  </c:pt>
                  <c:pt idx="6">
                    <c:v>Bus</c:v>
                  </c:pt>
                  <c:pt idx="7">
                    <c:v>Trolley</c:v>
                  </c:pt>
                </c:lvl>
                <c:lvl>
                  <c:pt idx="0">
                    <c:v>100</c:v>
                  </c:pt>
                  <c:pt idx="2">
                    <c:v>200</c:v>
                  </c:pt>
                  <c:pt idx="4">
                    <c:v>300</c:v>
                  </c:pt>
                  <c:pt idx="6">
                    <c:v>400</c:v>
                  </c:pt>
                </c:lvl>
              </c:multiLvlStrCache>
            </c:multiLvlStrRef>
          </c:cat>
          <c:val>
            <c:numRef>
              <c:f>'Structure - data'!$B$7:$I$7</c:f>
              <c:numCache>
                <c:formatCode>#,##0</c:formatCode>
                <c:ptCount val="8"/>
                <c:pt idx="0">
                  <c:v>393225.23643922876</c:v>
                </c:pt>
                <c:pt idx="1">
                  <c:v>535636.55441537709</c:v>
                </c:pt>
                <c:pt idx="2">
                  <c:v>786450.47287845751</c:v>
                </c:pt>
                <c:pt idx="3">
                  <c:v>1071273.1088307542</c:v>
                </c:pt>
                <c:pt idx="4">
                  <c:v>1179675.709317686</c:v>
                </c:pt>
                <c:pt idx="5">
                  <c:v>1606909.6632461315</c:v>
                </c:pt>
                <c:pt idx="6">
                  <c:v>1572900.945756915</c:v>
                </c:pt>
                <c:pt idx="7">
                  <c:v>2142546.2176615084</c:v>
                </c:pt>
              </c:numCache>
            </c:numRef>
          </c:val>
        </c:ser>
        <c:ser>
          <c:idx val="4"/>
          <c:order val="4"/>
          <c:tx>
            <c:strRef>
              <c:f>'Structure - data'!$A$8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multiLvlStrRef>
              <c:f>'Structure - data'!$B$2:$I$3</c:f>
              <c:multiLvlStrCache>
                <c:ptCount val="8"/>
                <c:lvl>
                  <c:pt idx="0">
                    <c:v>Bus</c:v>
                  </c:pt>
                  <c:pt idx="1">
                    <c:v>Trolley</c:v>
                  </c:pt>
                  <c:pt idx="2">
                    <c:v>Bus</c:v>
                  </c:pt>
                  <c:pt idx="3">
                    <c:v>Trolley</c:v>
                  </c:pt>
                  <c:pt idx="4">
                    <c:v>Bus</c:v>
                  </c:pt>
                  <c:pt idx="5">
                    <c:v>Trolley</c:v>
                  </c:pt>
                  <c:pt idx="6">
                    <c:v>Bus</c:v>
                  </c:pt>
                  <c:pt idx="7">
                    <c:v>Trolley</c:v>
                  </c:pt>
                </c:lvl>
                <c:lvl>
                  <c:pt idx="0">
                    <c:v>100</c:v>
                  </c:pt>
                  <c:pt idx="2">
                    <c:v>200</c:v>
                  </c:pt>
                  <c:pt idx="4">
                    <c:v>300</c:v>
                  </c:pt>
                  <c:pt idx="6">
                    <c:v>400</c:v>
                  </c:pt>
                </c:lvl>
              </c:multiLvlStrCache>
            </c:multiLvlStrRef>
          </c:cat>
          <c:val>
            <c:numRef>
              <c:f>'Structure - data'!$B$8:$I$8</c:f>
              <c:numCache>
                <c:formatCode>#,##0</c:formatCode>
                <c:ptCount val="8"/>
                <c:pt idx="0">
                  <c:v>172163.02910977986</c:v>
                </c:pt>
                <c:pt idx="1">
                  <c:v>34432.605821955971</c:v>
                </c:pt>
                <c:pt idx="2">
                  <c:v>344326.05821955972</c:v>
                </c:pt>
                <c:pt idx="3">
                  <c:v>68865.211643911942</c:v>
                </c:pt>
                <c:pt idx="4">
                  <c:v>516489.08732933959</c:v>
                </c:pt>
                <c:pt idx="5">
                  <c:v>103297.81746586792</c:v>
                </c:pt>
                <c:pt idx="6">
                  <c:v>688652.11643911945</c:v>
                </c:pt>
                <c:pt idx="7">
                  <c:v>137730.42328782388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85344"/>
        <c:axId val="139787264"/>
      </c:barChart>
      <c:catAx>
        <c:axId val="1397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pl-PL" sz="1600" b="1" i="0" baseline="0">
                    <a:effectLst/>
                  </a:rPr>
                  <a:t>No. of departures / workday</a:t>
                </a:r>
                <a:endParaRPr lang="en-US" sz="1600">
                  <a:effectLst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lang="en-US" sz="1400"/>
            </a:pPr>
            <a:endParaRPr lang="en-US"/>
          </a:p>
        </c:txPr>
        <c:crossAx val="139787264"/>
        <c:crosses val="autoZero"/>
        <c:auto val="1"/>
        <c:lblAlgn val="ctr"/>
        <c:lblOffset val="100"/>
        <c:noMultiLvlLbl val="0"/>
      </c:catAx>
      <c:valAx>
        <c:axId val="13978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E</a:t>
                </a:r>
                <a:r>
                  <a:rPr lang="pl-PL"/>
                  <a:t> NPV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978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64015356058985"/>
          <c:y val="0.27419488514982038"/>
          <c:w val="0.15517939556988866"/>
          <c:h val="0.35781696937848262"/>
        </c:manualLayout>
      </c:layout>
      <c:overlay val="0"/>
      <c:txPr>
        <a:bodyPr/>
        <a:lstStyle/>
        <a:p>
          <a:pPr>
            <a:defRPr lang="en-US" sz="16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2155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0604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/>
    </row>
    <row r="2" spans="1:32" ht="29.25" customHeight="1" x14ac:dyDescent="0.25">
      <c r="A2" s="4" t="s">
        <v>39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1620062.5697761022</v>
      </c>
      <c r="C4" s="3">
        <f>$A4*$J$2/$H$2*2*'Financial costs'!$B$13/'Financial costs'!$B$15 + $A4*2*'Financial costs'!$B$17*$L$2</f>
        <v>133246.29629629629</v>
      </c>
      <c r="D4" s="3">
        <f>$A4*$J$2/$H$2*2*'Financial costs'!$B$13/'Financial costs'!$B$15 + $A4*2*'Financial costs'!$B$17*$L$2</f>
        <v>133246.29629629629</v>
      </c>
      <c r="E4" s="3">
        <f>$A4*$J$2/$H$2*2*'Financial costs'!$B$13/'Financial costs'!$B$15 + $A4*2*'Financial costs'!$B$17*$L$2</f>
        <v>133246.29629629629</v>
      </c>
      <c r="F4" s="3">
        <f>$A4*$J$2/$H$2*2*'Financial costs'!$B$13/'Financial costs'!$B$15 + $A4*2*'Financial costs'!$B$17*$L$2</f>
        <v>133246.29629629629</v>
      </c>
      <c r="G4" s="3">
        <f>$A4*$J$2/$H$2*2*'Financial costs'!$B$13/'Financial costs'!$B$15 + $A4*2*'Financial costs'!$B$17*$L$2</f>
        <v>133246.29629629629</v>
      </c>
      <c r="H4" s="3">
        <f>$A4*$J$2/$H$2*2*'Financial costs'!$B$13/'Financial costs'!$B$15 + $A4*2*'Financial costs'!$B$17*$L$2</f>
        <v>133246.29629629629</v>
      </c>
      <c r="I4" s="3">
        <f>$A4*$J$2/$H$2*2*'Financial costs'!$B$13/'Financial costs'!$B$15 + $A4*2*'Financial costs'!$B$17*$L$2</f>
        <v>133246.29629629629</v>
      </c>
      <c r="J4" s="3">
        <f>$A4*$J$2/$H$2*2*'Financial costs'!$B$13/'Financial costs'!$B$15 + $A4*2*'Financial costs'!$B$17*$L$2</f>
        <v>133246.29629629629</v>
      </c>
      <c r="K4" s="3">
        <f>$A4*$J$2/$H$2*2*'Financial costs'!$B$13/'Financial costs'!$B$15 + $A4*2*'Financial costs'!$B$17*$L$2</f>
        <v>133246.29629629629</v>
      </c>
      <c r="L4" s="3">
        <f>$A4*$J$2/$H$2*2*'Financial costs'!$B$13/'Financial costs'!$B$15 + $A4*2*'Financial costs'!$B$17*$L$2</f>
        <v>133246.29629629629</v>
      </c>
      <c r="M4" s="3">
        <f>$A4*$J$2/$H$2*2*'Financial costs'!$B$13/'Financial costs'!$B$15 + $A4*2*'Financial costs'!$B$17*$L$2</f>
        <v>133246.29629629629</v>
      </c>
      <c r="N4" s="3">
        <f>$A4*$J$2/$H$2*2*'Financial costs'!$B$13/'Financial costs'!$B$15 + $A4*2*'Financial costs'!$B$17*$L$2</f>
        <v>133246.29629629629</v>
      </c>
      <c r="O4" s="3">
        <f>$A4*$J$2/$H$2*2*'Financial costs'!$B$13/'Financial costs'!$B$15 + $A4*2*'Financial costs'!$B$17*$L$2</f>
        <v>133246.29629629629</v>
      </c>
      <c r="P4" s="3">
        <f>$A4*$J$2/$H$2*2*'Financial costs'!$B$13/'Financial costs'!$B$15 + $A4*2*'Financial costs'!$B$17*$L$2</f>
        <v>133246.29629629629</v>
      </c>
      <c r="Q4" s="3">
        <f>$A4*$J$2/$H$2*2*'Financial costs'!$B$13/'Financial costs'!$B$15 + $A4*2*'Financial costs'!$B$17*$L$2</f>
        <v>133246.29629629629</v>
      </c>
      <c r="R4" s="3">
        <f>$A4*$J$2/$H$2*2*'Financial costs'!$B$13/'Financial costs'!$B$15 + $A4*2*'Financial costs'!$B$17*$L$2</f>
        <v>133246.29629629629</v>
      </c>
      <c r="S4" s="3">
        <f>$A4*$J$2/$H$2*2*'Financial costs'!$B$13/'Financial costs'!$B$15 + $A4*2*'Financial costs'!$B$17*$L$2</f>
        <v>133246.29629629629</v>
      </c>
      <c r="T4" s="3">
        <f>$A4*$J$2/$H$2*2*'Financial costs'!$B$13/'Financial costs'!$B$15 + $A4*2*'Financial costs'!$B$17*$L$2</f>
        <v>133246.29629629629</v>
      </c>
      <c r="U4" s="3">
        <f>$A4*$J$2/$H$2*2*'Financial costs'!$B$13/'Financial costs'!$B$15 + $A4*2*'Financial costs'!$B$17*$L$2</f>
        <v>133246.29629629629</v>
      </c>
      <c r="V4" s="3">
        <f>$A4*$J$2/$H$2*2*'Financial costs'!$B$13/'Financial costs'!$B$15 + $A4*2*'Financial costs'!$B$17*$L$2</f>
        <v>133246.29629629629</v>
      </c>
      <c r="W4" s="3">
        <f>$A4*$J$2/$H$2*2*'Financial costs'!$B$13/'Financial costs'!$B$15 + $A4*2*'Financial costs'!$B$17*$L$2</f>
        <v>133246.29629629629</v>
      </c>
      <c r="X4" s="3">
        <f>$A4*$J$2/$H$2*2*'Financial costs'!$B$13/'Financial costs'!$B$15 + $A4*2*'Financial costs'!$B$17*$L$2</f>
        <v>133246.29629629629</v>
      </c>
      <c r="Y4" s="3">
        <f>$A4*$J$2/$H$2*2*'Financial costs'!$B$13/'Financial costs'!$B$15 + $A4*2*'Financial costs'!$B$17*$L$2</f>
        <v>133246.29629629629</v>
      </c>
      <c r="Z4" s="3">
        <f>$A4*$J$2/$H$2*2*'Financial costs'!$B$13/'Financial costs'!$B$15 + $A4*2*'Financial costs'!$B$17*$L$2</f>
        <v>133246.29629629629</v>
      </c>
      <c r="AA4" s="3">
        <f>$A4*$J$2/$H$2*2*'Financial costs'!$B$13/'Financial costs'!$B$15 + $A4*2*'Financial costs'!$B$17*$L$2</f>
        <v>133246.29629629629</v>
      </c>
      <c r="AB4" s="3">
        <f>$A4*$J$2/$H$2*2*'Financial costs'!$B$13/'Financial costs'!$B$15 + $A4*2*'Financial costs'!$B$17*$L$2</f>
        <v>133246.29629629629</v>
      </c>
      <c r="AC4" s="3">
        <f>$A4*$J$2/$H$2*2*'Financial costs'!$B$13/'Financial costs'!$B$15 + $A4*2*'Financial costs'!$B$17*$L$2</f>
        <v>133246.29629629629</v>
      </c>
      <c r="AD4" s="3">
        <f>$A4*$J$2/$H$2*2*'Financial costs'!$B$13/'Financial costs'!$B$15 + $A4*2*'Financial costs'!$B$17*$L$2</f>
        <v>133246.29629629629</v>
      </c>
      <c r="AE4" s="3">
        <f>$A4*$J$2/$H$2*2*'Financial costs'!$B$13/'Financial costs'!$B$15 + $A4*2*'Financial costs'!$B$17*$L$2</f>
        <v>133246.29629629629</v>
      </c>
      <c r="AF4" s="3">
        <f>$A4*$J$2/$H$2*2*'Financial costs'!$B$13/'Financial costs'!$B$15 + $A4*2*'Financial costs'!$B$17*$L$2</f>
        <v>133246.29629629629</v>
      </c>
    </row>
    <row r="5" spans="1:32" x14ac:dyDescent="0.25">
      <c r="A5">
        <v>200</v>
      </c>
      <c r="B5" s="2">
        <f t="shared" si="0"/>
        <v>3240125.1395522044</v>
      </c>
      <c r="C5" s="3">
        <f>$A5*$J$2/$H$2*2*'Financial costs'!$B$13/'Financial costs'!$B$15 + $A5*2*'Financial costs'!$B$17*$L$2</f>
        <v>266492.59259259258</v>
      </c>
      <c r="D5" s="3">
        <f>$A5*$J$2/$H$2*2*'Financial costs'!$B$13/'Financial costs'!$B$15 + $A5*2*'Financial costs'!$B$17*$L$2</f>
        <v>266492.59259259258</v>
      </c>
      <c r="E5" s="3">
        <f>$A5*$J$2/$H$2*2*'Financial costs'!$B$13/'Financial costs'!$B$15 + $A5*2*'Financial costs'!$B$17*$L$2</f>
        <v>266492.59259259258</v>
      </c>
      <c r="F5" s="3">
        <f>$A5*$J$2/$H$2*2*'Financial costs'!$B$13/'Financial costs'!$B$15 + $A5*2*'Financial costs'!$B$17*$L$2</f>
        <v>266492.59259259258</v>
      </c>
      <c r="G5" s="3">
        <f>$A5*$J$2/$H$2*2*'Financial costs'!$B$13/'Financial costs'!$B$15 + $A5*2*'Financial costs'!$B$17*$L$2</f>
        <v>266492.59259259258</v>
      </c>
      <c r="H5" s="3">
        <f>$A5*$J$2/$H$2*2*'Financial costs'!$B$13/'Financial costs'!$B$15 + $A5*2*'Financial costs'!$B$17*$L$2</f>
        <v>266492.59259259258</v>
      </c>
      <c r="I5" s="3">
        <f>$A5*$J$2/$H$2*2*'Financial costs'!$B$13/'Financial costs'!$B$15 + $A5*2*'Financial costs'!$B$17*$L$2</f>
        <v>266492.59259259258</v>
      </c>
      <c r="J5" s="3">
        <f>$A5*$J$2/$H$2*2*'Financial costs'!$B$13/'Financial costs'!$B$15 + $A5*2*'Financial costs'!$B$17*$L$2</f>
        <v>266492.59259259258</v>
      </c>
      <c r="K5" s="3">
        <f>$A5*$J$2/$H$2*2*'Financial costs'!$B$13/'Financial costs'!$B$15 + $A5*2*'Financial costs'!$B$17*$L$2</f>
        <v>266492.59259259258</v>
      </c>
      <c r="L5" s="3">
        <f>$A5*$J$2/$H$2*2*'Financial costs'!$B$13/'Financial costs'!$B$15 + $A5*2*'Financial costs'!$B$17*$L$2</f>
        <v>266492.59259259258</v>
      </c>
      <c r="M5" s="3">
        <f>$A5*$J$2/$H$2*2*'Financial costs'!$B$13/'Financial costs'!$B$15 + $A5*2*'Financial costs'!$B$17*$L$2</f>
        <v>266492.59259259258</v>
      </c>
      <c r="N5" s="3">
        <f>$A5*$J$2/$H$2*2*'Financial costs'!$B$13/'Financial costs'!$B$15 + $A5*2*'Financial costs'!$B$17*$L$2</f>
        <v>266492.59259259258</v>
      </c>
      <c r="O5" s="3">
        <f>$A5*$J$2/$H$2*2*'Financial costs'!$B$13/'Financial costs'!$B$15 + $A5*2*'Financial costs'!$B$17*$L$2</f>
        <v>266492.59259259258</v>
      </c>
      <c r="P5" s="3">
        <f>$A5*$J$2/$H$2*2*'Financial costs'!$B$13/'Financial costs'!$B$15 + $A5*2*'Financial costs'!$B$17*$L$2</f>
        <v>266492.59259259258</v>
      </c>
      <c r="Q5" s="3">
        <f>$A5*$J$2/$H$2*2*'Financial costs'!$B$13/'Financial costs'!$B$15 + $A5*2*'Financial costs'!$B$17*$L$2</f>
        <v>266492.59259259258</v>
      </c>
      <c r="R5" s="3">
        <f>$A5*$J$2/$H$2*2*'Financial costs'!$B$13/'Financial costs'!$B$15 + $A5*2*'Financial costs'!$B$17*$L$2</f>
        <v>266492.59259259258</v>
      </c>
      <c r="S5" s="3">
        <f>$A5*$J$2/$H$2*2*'Financial costs'!$B$13/'Financial costs'!$B$15 + $A5*2*'Financial costs'!$B$17*$L$2</f>
        <v>266492.59259259258</v>
      </c>
      <c r="T5" s="3">
        <f>$A5*$J$2/$H$2*2*'Financial costs'!$B$13/'Financial costs'!$B$15 + $A5*2*'Financial costs'!$B$17*$L$2</f>
        <v>266492.59259259258</v>
      </c>
      <c r="U5" s="3">
        <f>$A5*$J$2/$H$2*2*'Financial costs'!$B$13/'Financial costs'!$B$15 + $A5*2*'Financial costs'!$B$17*$L$2</f>
        <v>266492.59259259258</v>
      </c>
      <c r="V5" s="3">
        <f>$A5*$J$2/$H$2*2*'Financial costs'!$B$13/'Financial costs'!$B$15 + $A5*2*'Financial costs'!$B$17*$L$2</f>
        <v>266492.59259259258</v>
      </c>
      <c r="W5" s="3">
        <f>$A5*$J$2/$H$2*2*'Financial costs'!$B$13/'Financial costs'!$B$15 + $A5*2*'Financial costs'!$B$17*$L$2</f>
        <v>266492.59259259258</v>
      </c>
      <c r="X5" s="3">
        <f>$A5*$J$2/$H$2*2*'Financial costs'!$B$13/'Financial costs'!$B$15 + $A5*2*'Financial costs'!$B$17*$L$2</f>
        <v>266492.59259259258</v>
      </c>
      <c r="Y5" s="3">
        <f>$A5*$J$2/$H$2*2*'Financial costs'!$B$13/'Financial costs'!$B$15 + $A5*2*'Financial costs'!$B$17*$L$2</f>
        <v>266492.59259259258</v>
      </c>
      <c r="Z5" s="3">
        <f>$A5*$J$2/$H$2*2*'Financial costs'!$B$13/'Financial costs'!$B$15 + $A5*2*'Financial costs'!$B$17*$L$2</f>
        <v>266492.59259259258</v>
      </c>
      <c r="AA5" s="3">
        <f>$A5*$J$2/$H$2*2*'Financial costs'!$B$13/'Financial costs'!$B$15 + $A5*2*'Financial costs'!$B$17*$L$2</f>
        <v>266492.59259259258</v>
      </c>
      <c r="AB5" s="3">
        <f>$A5*$J$2/$H$2*2*'Financial costs'!$B$13/'Financial costs'!$B$15 + $A5*2*'Financial costs'!$B$17*$L$2</f>
        <v>266492.59259259258</v>
      </c>
      <c r="AC5" s="3">
        <f>$A5*$J$2/$H$2*2*'Financial costs'!$B$13/'Financial costs'!$B$15 + $A5*2*'Financial costs'!$B$17*$L$2</f>
        <v>266492.59259259258</v>
      </c>
      <c r="AD5" s="3">
        <f>$A5*$J$2/$H$2*2*'Financial costs'!$B$13/'Financial costs'!$B$15 + $A5*2*'Financial costs'!$B$17*$L$2</f>
        <v>266492.59259259258</v>
      </c>
      <c r="AE5" s="3">
        <f>$A5*$J$2/$H$2*2*'Financial costs'!$B$13/'Financial costs'!$B$15 + $A5*2*'Financial costs'!$B$17*$L$2</f>
        <v>266492.59259259258</v>
      </c>
      <c r="AF5" s="3">
        <f>$A5*$J$2/$H$2*2*'Financial costs'!$B$13/'Financial costs'!$B$15 + $A5*2*'Financial costs'!$B$17*$L$2</f>
        <v>266492.59259259258</v>
      </c>
    </row>
    <row r="6" spans="1:32" x14ac:dyDescent="0.25">
      <c r="A6">
        <v>300</v>
      </c>
      <c r="B6" s="2">
        <f t="shared" si="0"/>
        <v>4860187.7093283078</v>
      </c>
      <c r="C6" s="3">
        <f>$A6*$J$2/$H$2*2*'Financial costs'!$B$13/'Financial costs'!$B$15 + $A6*2*'Financial costs'!$B$17*$L$2</f>
        <v>399738.88888888888</v>
      </c>
      <c r="D6" s="3">
        <f>$A6*$J$2/$H$2*2*'Financial costs'!$B$13/'Financial costs'!$B$15 + $A6*2*'Financial costs'!$B$17*$L$2</f>
        <v>399738.88888888888</v>
      </c>
      <c r="E6" s="3">
        <f>$A6*$J$2/$H$2*2*'Financial costs'!$B$13/'Financial costs'!$B$15 + $A6*2*'Financial costs'!$B$17*$L$2</f>
        <v>399738.88888888888</v>
      </c>
      <c r="F6" s="3">
        <f>$A6*$J$2/$H$2*2*'Financial costs'!$B$13/'Financial costs'!$B$15 + $A6*2*'Financial costs'!$B$17*$L$2</f>
        <v>399738.88888888888</v>
      </c>
      <c r="G6" s="3">
        <f>$A6*$J$2/$H$2*2*'Financial costs'!$B$13/'Financial costs'!$B$15 + $A6*2*'Financial costs'!$B$17*$L$2</f>
        <v>399738.88888888888</v>
      </c>
      <c r="H6" s="3">
        <f>$A6*$J$2/$H$2*2*'Financial costs'!$B$13/'Financial costs'!$B$15 + $A6*2*'Financial costs'!$B$17*$L$2</f>
        <v>399738.88888888888</v>
      </c>
      <c r="I6" s="3">
        <f>$A6*$J$2/$H$2*2*'Financial costs'!$B$13/'Financial costs'!$B$15 + $A6*2*'Financial costs'!$B$17*$L$2</f>
        <v>399738.88888888888</v>
      </c>
      <c r="J6" s="3">
        <f>$A6*$J$2/$H$2*2*'Financial costs'!$B$13/'Financial costs'!$B$15 + $A6*2*'Financial costs'!$B$17*$L$2</f>
        <v>399738.88888888888</v>
      </c>
      <c r="K6" s="3">
        <f>$A6*$J$2/$H$2*2*'Financial costs'!$B$13/'Financial costs'!$B$15 + $A6*2*'Financial costs'!$B$17*$L$2</f>
        <v>399738.88888888888</v>
      </c>
      <c r="L6" s="3">
        <f>$A6*$J$2/$H$2*2*'Financial costs'!$B$13/'Financial costs'!$B$15 + $A6*2*'Financial costs'!$B$17*$L$2</f>
        <v>399738.88888888888</v>
      </c>
      <c r="M6" s="3">
        <f>$A6*$J$2/$H$2*2*'Financial costs'!$B$13/'Financial costs'!$B$15 + $A6*2*'Financial costs'!$B$17*$L$2</f>
        <v>399738.88888888888</v>
      </c>
      <c r="N6" s="3">
        <f>$A6*$J$2/$H$2*2*'Financial costs'!$B$13/'Financial costs'!$B$15 + $A6*2*'Financial costs'!$B$17*$L$2</f>
        <v>399738.88888888888</v>
      </c>
      <c r="O6" s="3">
        <f>$A6*$J$2/$H$2*2*'Financial costs'!$B$13/'Financial costs'!$B$15 + $A6*2*'Financial costs'!$B$17*$L$2</f>
        <v>399738.88888888888</v>
      </c>
      <c r="P6" s="3">
        <f>$A6*$J$2/$H$2*2*'Financial costs'!$B$13/'Financial costs'!$B$15 + $A6*2*'Financial costs'!$B$17*$L$2</f>
        <v>399738.88888888888</v>
      </c>
      <c r="Q6" s="3">
        <f>$A6*$J$2/$H$2*2*'Financial costs'!$B$13/'Financial costs'!$B$15 + $A6*2*'Financial costs'!$B$17*$L$2</f>
        <v>399738.88888888888</v>
      </c>
      <c r="R6" s="3">
        <f>$A6*$J$2/$H$2*2*'Financial costs'!$B$13/'Financial costs'!$B$15 + $A6*2*'Financial costs'!$B$17*$L$2</f>
        <v>399738.88888888888</v>
      </c>
      <c r="S6" s="3">
        <f>$A6*$J$2/$H$2*2*'Financial costs'!$B$13/'Financial costs'!$B$15 + $A6*2*'Financial costs'!$B$17*$L$2</f>
        <v>399738.88888888888</v>
      </c>
      <c r="T6" s="3">
        <f>$A6*$J$2/$H$2*2*'Financial costs'!$B$13/'Financial costs'!$B$15 + $A6*2*'Financial costs'!$B$17*$L$2</f>
        <v>399738.88888888888</v>
      </c>
      <c r="U6" s="3">
        <f>$A6*$J$2/$H$2*2*'Financial costs'!$B$13/'Financial costs'!$B$15 + $A6*2*'Financial costs'!$B$17*$L$2</f>
        <v>399738.88888888888</v>
      </c>
      <c r="V6" s="3">
        <f>$A6*$J$2/$H$2*2*'Financial costs'!$B$13/'Financial costs'!$B$15 + $A6*2*'Financial costs'!$B$17*$L$2</f>
        <v>399738.88888888888</v>
      </c>
      <c r="W6" s="3">
        <f>$A6*$J$2/$H$2*2*'Financial costs'!$B$13/'Financial costs'!$B$15 + $A6*2*'Financial costs'!$B$17*$L$2</f>
        <v>399738.88888888888</v>
      </c>
      <c r="X6" s="3">
        <f>$A6*$J$2/$H$2*2*'Financial costs'!$B$13/'Financial costs'!$B$15 + $A6*2*'Financial costs'!$B$17*$L$2</f>
        <v>399738.88888888888</v>
      </c>
      <c r="Y6" s="3">
        <f>$A6*$J$2/$H$2*2*'Financial costs'!$B$13/'Financial costs'!$B$15 + $A6*2*'Financial costs'!$B$17*$L$2</f>
        <v>399738.88888888888</v>
      </c>
      <c r="Z6" s="3">
        <f>$A6*$J$2/$H$2*2*'Financial costs'!$B$13/'Financial costs'!$B$15 + $A6*2*'Financial costs'!$B$17*$L$2</f>
        <v>399738.88888888888</v>
      </c>
      <c r="AA6" s="3">
        <f>$A6*$J$2/$H$2*2*'Financial costs'!$B$13/'Financial costs'!$B$15 + $A6*2*'Financial costs'!$B$17*$L$2</f>
        <v>399738.88888888888</v>
      </c>
      <c r="AB6" s="3">
        <f>$A6*$J$2/$H$2*2*'Financial costs'!$B$13/'Financial costs'!$B$15 + $A6*2*'Financial costs'!$B$17*$L$2</f>
        <v>399738.88888888888</v>
      </c>
      <c r="AC6" s="3">
        <f>$A6*$J$2/$H$2*2*'Financial costs'!$B$13/'Financial costs'!$B$15 + $A6*2*'Financial costs'!$B$17*$L$2</f>
        <v>399738.88888888888</v>
      </c>
      <c r="AD6" s="3">
        <f>$A6*$J$2/$H$2*2*'Financial costs'!$B$13/'Financial costs'!$B$15 + $A6*2*'Financial costs'!$B$17*$L$2</f>
        <v>399738.88888888888</v>
      </c>
      <c r="AE6" s="3">
        <f>$A6*$J$2/$H$2*2*'Financial costs'!$B$13/'Financial costs'!$B$15 + $A6*2*'Financial costs'!$B$17*$L$2</f>
        <v>399738.88888888888</v>
      </c>
      <c r="AF6" s="3">
        <f>$A6*$J$2/$H$2*2*'Financial costs'!$B$13/'Financial costs'!$B$15 + $A6*2*'Financial costs'!$B$17*$L$2</f>
        <v>399738.88888888888</v>
      </c>
    </row>
    <row r="7" spans="1:32" x14ac:dyDescent="0.25">
      <c r="A7">
        <v>400</v>
      </c>
      <c r="B7" s="2">
        <f t="shared" si="0"/>
        <v>6480250.2791044088</v>
      </c>
      <c r="C7" s="3">
        <f>$A7*$J$2/$H$2*2*'Financial costs'!$B$13/'Financial costs'!$B$15 + $A7*2*'Financial costs'!$B$17*$L$2</f>
        <v>532985.18518518517</v>
      </c>
      <c r="D7" s="3">
        <f>$A7*$J$2/$H$2*2*'Financial costs'!$B$13/'Financial costs'!$B$15 + $A7*2*'Financial costs'!$B$17*$L$2</f>
        <v>532985.18518518517</v>
      </c>
      <c r="E7" s="3">
        <f>$A7*$J$2/$H$2*2*'Financial costs'!$B$13/'Financial costs'!$B$15 + $A7*2*'Financial costs'!$B$17*$L$2</f>
        <v>532985.18518518517</v>
      </c>
      <c r="F7" s="3">
        <f>$A7*$J$2/$H$2*2*'Financial costs'!$B$13/'Financial costs'!$B$15 + $A7*2*'Financial costs'!$B$17*$L$2</f>
        <v>532985.18518518517</v>
      </c>
      <c r="G7" s="3">
        <f>$A7*$J$2/$H$2*2*'Financial costs'!$B$13/'Financial costs'!$B$15 + $A7*2*'Financial costs'!$B$17*$L$2</f>
        <v>532985.18518518517</v>
      </c>
      <c r="H7" s="3">
        <f>$A7*$J$2/$H$2*2*'Financial costs'!$B$13/'Financial costs'!$B$15 + $A7*2*'Financial costs'!$B$17*$L$2</f>
        <v>532985.18518518517</v>
      </c>
      <c r="I7" s="3">
        <f>$A7*$J$2/$H$2*2*'Financial costs'!$B$13/'Financial costs'!$B$15 + $A7*2*'Financial costs'!$B$17*$L$2</f>
        <v>532985.18518518517</v>
      </c>
      <c r="J7" s="3">
        <f>$A7*$J$2/$H$2*2*'Financial costs'!$B$13/'Financial costs'!$B$15 + $A7*2*'Financial costs'!$B$17*$L$2</f>
        <v>532985.18518518517</v>
      </c>
      <c r="K7" s="3">
        <f>$A7*$J$2/$H$2*2*'Financial costs'!$B$13/'Financial costs'!$B$15 + $A7*2*'Financial costs'!$B$17*$L$2</f>
        <v>532985.18518518517</v>
      </c>
      <c r="L7" s="3">
        <f>$A7*$J$2/$H$2*2*'Financial costs'!$B$13/'Financial costs'!$B$15 + $A7*2*'Financial costs'!$B$17*$L$2</f>
        <v>532985.18518518517</v>
      </c>
      <c r="M7" s="3">
        <f>$A7*$J$2/$H$2*2*'Financial costs'!$B$13/'Financial costs'!$B$15 + $A7*2*'Financial costs'!$B$17*$L$2</f>
        <v>532985.18518518517</v>
      </c>
      <c r="N7" s="3">
        <f>$A7*$J$2/$H$2*2*'Financial costs'!$B$13/'Financial costs'!$B$15 + $A7*2*'Financial costs'!$B$17*$L$2</f>
        <v>532985.18518518517</v>
      </c>
      <c r="O7" s="3">
        <f>$A7*$J$2/$H$2*2*'Financial costs'!$B$13/'Financial costs'!$B$15 + $A7*2*'Financial costs'!$B$17*$L$2</f>
        <v>532985.18518518517</v>
      </c>
      <c r="P7" s="3">
        <f>$A7*$J$2/$H$2*2*'Financial costs'!$B$13/'Financial costs'!$B$15 + $A7*2*'Financial costs'!$B$17*$L$2</f>
        <v>532985.18518518517</v>
      </c>
      <c r="Q7" s="3">
        <f>$A7*$J$2/$H$2*2*'Financial costs'!$B$13/'Financial costs'!$B$15 + $A7*2*'Financial costs'!$B$17*$L$2</f>
        <v>532985.18518518517</v>
      </c>
      <c r="R7" s="3">
        <f>$A7*$J$2/$H$2*2*'Financial costs'!$B$13/'Financial costs'!$B$15 + $A7*2*'Financial costs'!$B$17*$L$2</f>
        <v>532985.18518518517</v>
      </c>
      <c r="S7" s="3">
        <f>$A7*$J$2/$H$2*2*'Financial costs'!$B$13/'Financial costs'!$B$15 + $A7*2*'Financial costs'!$B$17*$L$2</f>
        <v>532985.18518518517</v>
      </c>
      <c r="T7" s="3">
        <f>$A7*$J$2/$H$2*2*'Financial costs'!$B$13/'Financial costs'!$B$15 + $A7*2*'Financial costs'!$B$17*$L$2</f>
        <v>532985.18518518517</v>
      </c>
      <c r="U7" s="3">
        <f>$A7*$J$2/$H$2*2*'Financial costs'!$B$13/'Financial costs'!$B$15 + $A7*2*'Financial costs'!$B$17*$L$2</f>
        <v>532985.18518518517</v>
      </c>
      <c r="V7" s="3">
        <f>$A7*$J$2/$H$2*2*'Financial costs'!$B$13/'Financial costs'!$B$15 + $A7*2*'Financial costs'!$B$17*$L$2</f>
        <v>532985.18518518517</v>
      </c>
      <c r="W7" s="3">
        <f>$A7*$J$2/$H$2*2*'Financial costs'!$B$13/'Financial costs'!$B$15 + $A7*2*'Financial costs'!$B$17*$L$2</f>
        <v>532985.18518518517</v>
      </c>
      <c r="X7" s="3">
        <f>$A7*$J$2/$H$2*2*'Financial costs'!$B$13/'Financial costs'!$B$15 + $A7*2*'Financial costs'!$B$17*$L$2</f>
        <v>532985.18518518517</v>
      </c>
      <c r="Y7" s="3">
        <f>$A7*$J$2/$H$2*2*'Financial costs'!$B$13/'Financial costs'!$B$15 + $A7*2*'Financial costs'!$B$17*$L$2</f>
        <v>532985.18518518517</v>
      </c>
      <c r="Z7" s="3">
        <f>$A7*$J$2/$H$2*2*'Financial costs'!$B$13/'Financial costs'!$B$15 + $A7*2*'Financial costs'!$B$17*$L$2</f>
        <v>532985.18518518517</v>
      </c>
      <c r="AA7" s="3">
        <f>$A7*$J$2/$H$2*2*'Financial costs'!$B$13/'Financial costs'!$B$15 + $A7*2*'Financial costs'!$B$17*$L$2</f>
        <v>532985.18518518517</v>
      </c>
      <c r="AB7" s="3">
        <f>$A7*$J$2/$H$2*2*'Financial costs'!$B$13/'Financial costs'!$B$15 + $A7*2*'Financial costs'!$B$17*$L$2</f>
        <v>532985.18518518517</v>
      </c>
      <c r="AC7" s="3">
        <f>$A7*$J$2/$H$2*2*'Financial costs'!$B$13/'Financial costs'!$B$15 + $A7*2*'Financial costs'!$B$17*$L$2</f>
        <v>532985.18518518517</v>
      </c>
      <c r="AD7" s="3">
        <f>$A7*$J$2/$H$2*2*'Financial costs'!$B$13/'Financial costs'!$B$15 + $A7*2*'Financial costs'!$B$17*$L$2</f>
        <v>532985.18518518517</v>
      </c>
      <c r="AE7" s="3">
        <f>$A7*$J$2/$H$2*2*'Financial costs'!$B$13/'Financial costs'!$B$15 + $A7*2*'Financial costs'!$B$17*$L$2</f>
        <v>532985.18518518517</v>
      </c>
      <c r="AF7" s="3">
        <f>$A7*$J$2/$H$2*2*'Financial costs'!$B$13/'Financial costs'!$B$15 + $A7*2*'Financial costs'!$B$17*$L$2</f>
        <v>532985.18518518517</v>
      </c>
    </row>
    <row r="8" spans="1:32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/>
    </row>
    <row r="2" spans="1:32" ht="29.25" customHeight="1" x14ac:dyDescent="0.25">
      <c r="A2" s="4" t="s">
        <v>39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1727270.2922212626</v>
      </c>
      <c r="C4" s="3">
        <f xml:space="preserve"> $A4*2*'Financial costs'!$D$22*$L$2*(1+'Financial costs'!$B$23)^(C$3-1)</f>
        <v>94400</v>
      </c>
      <c r="D4" s="3">
        <f xml:space="preserve"> $A4*2*'Financial costs'!$D$22*$L$2*(1+'Financial costs'!$B$23)^(D$3-1)</f>
        <v>98176</v>
      </c>
      <c r="E4" s="3">
        <f xml:space="preserve"> $A4*2*'Financial costs'!$D$22*$L$2*(1+'Financial costs'!$B$23)^(E$3-1)</f>
        <v>102103.04000000001</v>
      </c>
      <c r="F4" s="3">
        <f xml:space="preserve"> $A4*2*'Financial costs'!$D$22*$L$2*(1+'Financial costs'!$B$23)^(F$3-1)</f>
        <v>106187.16160000001</v>
      </c>
      <c r="G4" s="3">
        <f xml:space="preserve"> $A4*2*'Financial costs'!$D$22*$L$2*(1+'Financial costs'!$B$23)^(G$3-1)</f>
        <v>110434.64806400002</v>
      </c>
      <c r="H4" s="3">
        <f xml:space="preserve"> $A4*2*'Financial costs'!$D$22*$L$2*(1+'Financial costs'!$B$23)^(H$3-1)</f>
        <v>114852.03398656004</v>
      </c>
      <c r="I4" s="3">
        <f xml:space="preserve"> $A4*2*'Financial costs'!$D$22*$L$2*(1+'Financial costs'!$B$23)^(I$3-1)</f>
        <v>119446.11534602243</v>
      </c>
      <c r="J4" s="3">
        <f xml:space="preserve"> $A4*2*'Financial costs'!$D$22*$L$2*(1+'Financial costs'!$B$23)^(J$3-1)</f>
        <v>124223.95995986332</v>
      </c>
      <c r="K4" s="3">
        <f xml:space="preserve"> $A4*2*'Financial costs'!$D$22*$L$2*(1+'Financial costs'!$B$23)^(K$3-1)</f>
        <v>129192.91835825787</v>
      </c>
      <c r="L4" s="3">
        <f xml:space="preserve"> $A4*2*'Financial costs'!$D$22*$L$2*(1+'Financial costs'!$B$23)^(L$3-1)</f>
        <v>134360.6350925882</v>
      </c>
      <c r="M4" s="3">
        <f xml:space="preserve"> $A4*2*'Financial costs'!$D$22*$L$2*(1+'Financial costs'!$B$23)^(M$3-1)</f>
        <v>139735.06049629173</v>
      </c>
      <c r="N4" s="3">
        <f xml:space="preserve"> $A4*2*'Financial costs'!$D$22*$L$2*(1+'Financial costs'!$B$23)^(N$3-1)</f>
        <v>145324.46291614338</v>
      </c>
      <c r="O4" s="3">
        <f xml:space="preserve"> $A4*2*'Financial costs'!$D$22*$L$2*(1+'Financial costs'!$B$23)^(O$3-1)</f>
        <v>151137.44143278914</v>
      </c>
      <c r="P4" s="3">
        <f xml:space="preserve"> $A4*2*'Financial costs'!$D$22*$L$2*(1+'Financial costs'!$B$23)^(P$3-1)</f>
        <v>157182.93909010073</v>
      </c>
      <c r="Q4" s="3">
        <f xml:space="preserve"> $A4*2*'Financial costs'!$D$22*$L$2*(1+'Financial costs'!$B$23)^(Q$3-1)</f>
        <v>163470.25665370477</v>
      </c>
      <c r="R4" s="3">
        <f xml:space="preserve"> $A4*2*'Financial costs'!$D$22*$L$2*(1+'Financial costs'!$B$23)^(R$3-1)</f>
        <v>170009.06691985295</v>
      </c>
      <c r="S4" s="3">
        <f xml:space="preserve"> $A4*2*'Financial costs'!$D$22*$L$2*(1+'Financial costs'!$B$23)^(S$3-1)</f>
        <v>176809.4295966471</v>
      </c>
      <c r="T4" s="3">
        <f xml:space="preserve"> $A4*2*'Financial costs'!$D$22*$L$2*(1+'Financial costs'!$B$23)^(T$3-1)</f>
        <v>183881.80678051297</v>
      </c>
      <c r="U4" s="3">
        <f xml:space="preserve"> $A4*2*'Financial costs'!$D$22*$L$2*(1+'Financial costs'!$B$23)^(U$3-1)</f>
        <v>191237.07905173351</v>
      </c>
      <c r="V4" s="3">
        <f xml:space="preserve"> $A4*2*'Financial costs'!$D$22*$L$2*(1+'Financial costs'!$B$23)^(V$3-1)</f>
        <v>198886.56221380286</v>
      </c>
      <c r="W4" s="3">
        <f xml:space="preserve"> $A4*2*'Financial costs'!$D$22*$L$2*(1+'Financial costs'!$B$23)^(W$3-1)</f>
        <v>206842.02470235497</v>
      </c>
      <c r="X4" s="3">
        <f xml:space="preserve"> $A4*2*'Financial costs'!$D$22*$L$2*(1+'Financial costs'!$B$23)^(X$3-1)</f>
        <v>215115.70569044922</v>
      </c>
      <c r="Y4" s="3">
        <f xml:space="preserve"> $A4*2*'Financial costs'!$D$22*$L$2*(1+'Financial costs'!$B$23)^(Y$3-1)</f>
        <v>223720.33391806716</v>
      </c>
      <c r="Z4" s="3">
        <f xml:space="preserve"> $A4*2*'Financial costs'!$D$22*$L$2*(1+'Financial costs'!$B$23)^(Z$3-1)</f>
        <v>232669.14727478984</v>
      </c>
      <c r="AA4" s="3">
        <f xml:space="preserve"> $A4*2*'Financial costs'!$D$22*$L$2*(1+'Financial costs'!$B$23)^(AA$3-1)</f>
        <v>241975.91316578144</v>
      </c>
      <c r="AB4" s="3">
        <f xml:space="preserve"> $A4*2*'Financial costs'!$D$22*$L$2*(1+'Financial costs'!$B$23)^(AB$3-1)</f>
        <v>251654.94969241277</v>
      </c>
      <c r="AC4" s="3">
        <f xml:space="preserve"> $A4*2*'Financial costs'!$D$22*$L$2*(1+'Financial costs'!$B$23)^(AC$3-1)</f>
        <v>261721.14768010925</v>
      </c>
      <c r="AD4" s="3">
        <f xml:space="preserve"> $A4*2*'Financial costs'!$D$22*$L$2*(1+'Financial costs'!$B$23)^(AD$3-1)</f>
        <v>272189.99358731363</v>
      </c>
      <c r="AE4" s="3">
        <f xml:space="preserve"> $A4*2*'Financial costs'!$D$22*$L$2*(1+'Financial costs'!$B$23)^(AE$3-1)</f>
        <v>283077.59333080624</v>
      </c>
      <c r="AF4" s="3">
        <f xml:space="preserve"> $A4*2*'Financial costs'!$D$22*$L$2*(1+'Financial costs'!$B$23)^(AF$3-1)</f>
        <v>294400.69706403848</v>
      </c>
    </row>
    <row r="5" spans="1:32" x14ac:dyDescent="0.25">
      <c r="A5">
        <v>200</v>
      </c>
      <c r="B5" s="2">
        <f t="shared" si="0"/>
        <v>3454540.5844425252</v>
      </c>
      <c r="C5" s="3">
        <f xml:space="preserve"> $A5*2*'Financial costs'!$D$22*$L$2*(1+'Financial costs'!$B$23)^(C$3-1)</f>
        <v>188800</v>
      </c>
      <c r="D5" s="3">
        <f xml:space="preserve"> $A5*2*'Financial costs'!$D$22*$L$2*(1+'Financial costs'!$B$23)^(D$3-1)</f>
        <v>196352</v>
      </c>
      <c r="E5" s="3">
        <f xml:space="preserve"> $A5*2*'Financial costs'!$D$22*$L$2*(1+'Financial costs'!$B$23)^(E$3-1)</f>
        <v>204206.08000000002</v>
      </c>
      <c r="F5" s="3">
        <f xml:space="preserve"> $A5*2*'Financial costs'!$D$22*$L$2*(1+'Financial costs'!$B$23)^(F$3-1)</f>
        <v>212374.32320000001</v>
      </c>
      <c r="G5" s="3">
        <f xml:space="preserve"> $A5*2*'Financial costs'!$D$22*$L$2*(1+'Financial costs'!$B$23)^(G$3-1)</f>
        <v>220869.29612800005</v>
      </c>
      <c r="H5" s="3">
        <f xml:space="preserve"> $A5*2*'Financial costs'!$D$22*$L$2*(1+'Financial costs'!$B$23)^(H$3-1)</f>
        <v>229704.06797312008</v>
      </c>
      <c r="I5" s="3">
        <f xml:space="preserve"> $A5*2*'Financial costs'!$D$22*$L$2*(1+'Financial costs'!$B$23)^(I$3-1)</f>
        <v>238892.23069204486</v>
      </c>
      <c r="J5" s="3">
        <f xml:space="preserve"> $A5*2*'Financial costs'!$D$22*$L$2*(1+'Financial costs'!$B$23)^(J$3-1)</f>
        <v>248447.91991972664</v>
      </c>
      <c r="K5" s="3">
        <f xml:space="preserve"> $A5*2*'Financial costs'!$D$22*$L$2*(1+'Financial costs'!$B$23)^(K$3-1)</f>
        <v>258385.83671651574</v>
      </c>
      <c r="L5" s="3">
        <f xml:space="preserve"> $A5*2*'Financial costs'!$D$22*$L$2*(1+'Financial costs'!$B$23)^(L$3-1)</f>
        <v>268721.2701851764</v>
      </c>
      <c r="M5" s="3">
        <f xml:space="preserve"> $A5*2*'Financial costs'!$D$22*$L$2*(1+'Financial costs'!$B$23)^(M$3-1)</f>
        <v>279470.12099258346</v>
      </c>
      <c r="N5" s="3">
        <f xml:space="preserve"> $A5*2*'Financial costs'!$D$22*$L$2*(1+'Financial costs'!$B$23)^(N$3-1)</f>
        <v>290648.92583228677</v>
      </c>
      <c r="O5" s="3">
        <f xml:space="preserve"> $A5*2*'Financial costs'!$D$22*$L$2*(1+'Financial costs'!$B$23)^(O$3-1)</f>
        <v>302274.88286557829</v>
      </c>
      <c r="P5" s="3">
        <f xml:space="preserve"> $A5*2*'Financial costs'!$D$22*$L$2*(1+'Financial costs'!$B$23)^(P$3-1)</f>
        <v>314365.87818020146</v>
      </c>
      <c r="Q5" s="3">
        <f xml:space="preserve"> $A5*2*'Financial costs'!$D$22*$L$2*(1+'Financial costs'!$B$23)^(Q$3-1)</f>
        <v>326940.51330740954</v>
      </c>
      <c r="R5" s="3">
        <f xml:space="preserve"> $A5*2*'Financial costs'!$D$22*$L$2*(1+'Financial costs'!$B$23)^(R$3-1)</f>
        <v>340018.1338397059</v>
      </c>
      <c r="S5" s="3">
        <f xml:space="preserve"> $A5*2*'Financial costs'!$D$22*$L$2*(1+'Financial costs'!$B$23)^(S$3-1)</f>
        <v>353618.85919329419</v>
      </c>
      <c r="T5" s="3">
        <f xml:space="preserve"> $A5*2*'Financial costs'!$D$22*$L$2*(1+'Financial costs'!$B$23)^(T$3-1)</f>
        <v>367763.61356102594</v>
      </c>
      <c r="U5" s="3">
        <f xml:space="preserve"> $A5*2*'Financial costs'!$D$22*$L$2*(1+'Financial costs'!$B$23)^(U$3-1)</f>
        <v>382474.15810346702</v>
      </c>
      <c r="V5" s="3">
        <f xml:space="preserve"> $A5*2*'Financial costs'!$D$22*$L$2*(1+'Financial costs'!$B$23)^(V$3-1)</f>
        <v>397773.12442760571</v>
      </c>
      <c r="W5" s="3">
        <f xml:space="preserve"> $A5*2*'Financial costs'!$D$22*$L$2*(1+'Financial costs'!$B$23)^(W$3-1)</f>
        <v>413684.04940470995</v>
      </c>
      <c r="X5" s="3">
        <f xml:space="preserve"> $A5*2*'Financial costs'!$D$22*$L$2*(1+'Financial costs'!$B$23)^(X$3-1)</f>
        <v>430231.41138089844</v>
      </c>
      <c r="Y5" s="3">
        <f xml:space="preserve"> $A5*2*'Financial costs'!$D$22*$L$2*(1+'Financial costs'!$B$23)^(Y$3-1)</f>
        <v>447440.66783613432</v>
      </c>
      <c r="Z5" s="3">
        <f xml:space="preserve"> $A5*2*'Financial costs'!$D$22*$L$2*(1+'Financial costs'!$B$23)^(Z$3-1)</f>
        <v>465338.29454957967</v>
      </c>
      <c r="AA5" s="3">
        <f xml:space="preserve"> $A5*2*'Financial costs'!$D$22*$L$2*(1+'Financial costs'!$B$23)^(AA$3-1)</f>
        <v>483951.82633156289</v>
      </c>
      <c r="AB5" s="3">
        <f xml:space="preserve"> $A5*2*'Financial costs'!$D$22*$L$2*(1+'Financial costs'!$B$23)^(AB$3-1)</f>
        <v>503309.89938482555</v>
      </c>
      <c r="AC5" s="3">
        <f xml:space="preserve"> $A5*2*'Financial costs'!$D$22*$L$2*(1+'Financial costs'!$B$23)^(AC$3-1)</f>
        <v>523442.2953602185</v>
      </c>
      <c r="AD5" s="3">
        <f xml:space="preserve"> $A5*2*'Financial costs'!$D$22*$L$2*(1+'Financial costs'!$B$23)^(AD$3-1)</f>
        <v>544379.98717462725</v>
      </c>
      <c r="AE5" s="3">
        <f xml:space="preserve"> $A5*2*'Financial costs'!$D$22*$L$2*(1+'Financial costs'!$B$23)^(AE$3-1)</f>
        <v>566155.18666161248</v>
      </c>
      <c r="AF5" s="3">
        <f xml:space="preserve"> $A5*2*'Financial costs'!$D$22*$L$2*(1+'Financial costs'!$B$23)^(AF$3-1)</f>
        <v>588801.39412807696</v>
      </c>
    </row>
    <row r="6" spans="1:32" x14ac:dyDescent="0.25">
      <c r="A6">
        <v>300</v>
      </c>
      <c r="B6" s="2">
        <f t="shared" si="0"/>
        <v>5181810.8766637873</v>
      </c>
      <c r="C6" s="3">
        <f xml:space="preserve"> $A6*2*'Financial costs'!$D$22*$L$2*(1+'Financial costs'!$B$23)^(C$3-1)</f>
        <v>283200</v>
      </c>
      <c r="D6" s="3">
        <f xml:space="preserve"> $A6*2*'Financial costs'!$D$22*$L$2*(1+'Financial costs'!$B$23)^(D$3-1)</f>
        <v>294528</v>
      </c>
      <c r="E6" s="3">
        <f xml:space="preserve"> $A6*2*'Financial costs'!$D$22*$L$2*(1+'Financial costs'!$B$23)^(E$3-1)</f>
        <v>306309.12000000005</v>
      </c>
      <c r="F6" s="3">
        <f xml:space="preserve"> $A6*2*'Financial costs'!$D$22*$L$2*(1+'Financial costs'!$B$23)^(F$3-1)</f>
        <v>318561.48480000003</v>
      </c>
      <c r="G6" s="3">
        <f xml:space="preserve"> $A6*2*'Financial costs'!$D$22*$L$2*(1+'Financial costs'!$B$23)^(G$3-1)</f>
        <v>331303.94419200008</v>
      </c>
      <c r="H6" s="3">
        <f xml:space="preserve"> $A6*2*'Financial costs'!$D$22*$L$2*(1+'Financial costs'!$B$23)^(H$3-1)</f>
        <v>344556.10195968009</v>
      </c>
      <c r="I6" s="3">
        <f xml:space="preserve"> $A6*2*'Financial costs'!$D$22*$L$2*(1+'Financial costs'!$B$23)^(I$3-1)</f>
        <v>358338.34603806731</v>
      </c>
      <c r="J6" s="3">
        <f xml:space="preserve"> $A6*2*'Financial costs'!$D$22*$L$2*(1+'Financial costs'!$B$23)^(J$3-1)</f>
        <v>372671.87987958995</v>
      </c>
      <c r="K6" s="3">
        <f xml:space="preserve"> $A6*2*'Financial costs'!$D$22*$L$2*(1+'Financial costs'!$B$23)^(K$3-1)</f>
        <v>387578.75507477362</v>
      </c>
      <c r="L6" s="3">
        <f xml:space="preserve"> $A6*2*'Financial costs'!$D$22*$L$2*(1+'Financial costs'!$B$23)^(L$3-1)</f>
        <v>403081.9052777646</v>
      </c>
      <c r="M6" s="3">
        <f xml:space="preserve"> $A6*2*'Financial costs'!$D$22*$L$2*(1+'Financial costs'!$B$23)^(M$3-1)</f>
        <v>419205.18148887518</v>
      </c>
      <c r="N6" s="3">
        <f xml:space="preserve"> $A6*2*'Financial costs'!$D$22*$L$2*(1+'Financial costs'!$B$23)^(N$3-1)</f>
        <v>435973.38874843018</v>
      </c>
      <c r="O6" s="3">
        <f xml:space="preserve"> $A6*2*'Financial costs'!$D$22*$L$2*(1+'Financial costs'!$B$23)^(O$3-1)</f>
        <v>453412.32429836749</v>
      </c>
      <c r="P6" s="3">
        <f xml:space="preserve"> $A6*2*'Financial costs'!$D$22*$L$2*(1+'Financial costs'!$B$23)^(P$3-1)</f>
        <v>471548.81727030216</v>
      </c>
      <c r="Q6" s="3">
        <f xml:space="preserve"> $A6*2*'Financial costs'!$D$22*$L$2*(1+'Financial costs'!$B$23)^(Q$3-1)</f>
        <v>490410.76996111427</v>
      </c>
      <c r="R6" s="3">
        <f xml:space="preserve"> $A6*2*'Financial costs'!$D$22*$L$2*(1+'Financial costs'!$B$23)^(R$3-1)</f>
        <v>510027.20075955882</v>
      </c>
      <c r="S6" s="3">
        <f xml:space="preserve"> $A6*2*'Financial costs'!$D$22*$L$2*(1+'Financial costs'!$B$23)^(S$3-1)</f>
        <v>530428.28878994123</v>
      </c>
      <c r="T6" s="3">
        <f xml:space="preserve"> $A6*2*'Financial costs'!$D$22*$L$2*(1+'Financial costs'!$B$23)^(T$3-1)</f>
        <v>551645.42034153896</v>
      </c>
      <c r="U6" s="3">
        <f xml:space="preserve"> $A6*2*'Financial costs'!$D$22*$L$2*(1+'Financial costs'!$B$23)^(U$3-1)</f>
        <v>573711.23715520056</v>
      </c>
      <c r="V6" s="3">
        <f xml:space="preserve"> $A6*2*'Financial costs'!$D$22*$L$2*(1+'Financial costs'!$B$23)^(V$3-1)</f>
        <v>596659.6866414086</v>
      </c>
      <c r="W6" s="3">
        <f xml:space="preserve"> $A6*2*'Financial costs'!$D$22*$L$2*(1+'Financial costs'!$B$23)^(W$3-1)</f>
        <v>620526.07410706487</v>
      </c>
      <c r="X6" s="3">
        <f xml:space="preserve"> $A6*2*'Financial costs'!$D$22*$L$2*(1+'Financial costs'!$B$23)^(X$3-1)</f>
        <v>645347.11707134766</v>
      </c>
      <c r="Y6" s="3">
        <f xml:space="preserve"> $A6*2*'Financial costs'!$D$22*$L$2*(1+'Financial costs'!$B$23)^(Y$3-1)</f>
        <v>671161.00175420148</v>
      </c>
      <c r="Z6" s="3">
        <f xml:space="preserve"> $A6*2*'Financial costs'!$D$22*$L$2*(1+'Financial costs'!$B$23)^(Z$3-1)</f>
        <v>698007.44182436948</v>
      </c>
      <c r="AA6" s="3">
        <f xml:space="preserve"> $A6*2*'Financial costs'!$D$22*$L$2*(1+'Financial costs'!$B$23)^(AA$3-1)</f>
        <v>725927.73949734436</v>
      </c>
      <c r="AB6" s="3">
        <f xml:space="preserve"> $A6*2*'Financial costs'!$D$22*$L$2*(1+'Financial costs'!$B$23)^(AB$3-1)</f>
        <v>754964.84907723835</v>
      </c>
      <c r="AC6" s="3">
        <f xml:space="preserve"> $A6*2*'Financial costs'!$D$22*$L$2*(1+'Financial costs'!$B$23)^(AC$3-1)</f>
        <v>785163.44304032775</v>
      </c>
      <c r="AD6" s="3">
        <f xml:space="preserve"> $A6*2*'Financial costs'!$D$22*$L$2*(1+'Financial costs'!$B$23)^(AD$3-1)</f>
        <v>816569.98076194082</v>
      </c>
      <c r="AE6" s="3">
        <f xml:space="preserve"> $A6*2*'Financial costs'!$D$22*$L$2*(1+'Financial costs'!$B$23)^(AE$3-1)</f>
        <v>849232.77999241871</v>
      </c>
      <c r="AF6" s="3">
        <f xml:space="preserve"> $A6*2*'Financial costs'!$D$22*$L$2*(1+'Financial costs'!$B$23)^(AF$3-1)</f>
        <v>883202.09119211545</v>
      </c>
    </row>
    <row r="7" spans="1:32" x14ac:dyDescent="0.25">
      <c r="A7">
        <v>400</v>
      </c>
      <c r="B7" s="2">
        <f t="shared" si="0"/>
        <v>6909081.1688850503</v>
      </c>
      <c r="C7" s="3">
        <f xml:space="preserve"> $A7*2*'Financial costs'!$D$22*$L$2*(1+'Financial costs'!$B$23)^(C$3-1)</f>
        <v>377600</v>
      </c>
      <c r="D7" s="3">
        <f xml:space="preserve"> $A7*2*'Financial costs'!$D$22*$L$2*(1+'Financial costs'!$B$23)^(D$3-1)</f>
        <v>392704</v>
      </c>
      <c r="E7" s="3">
        <f xml:space="preserve"> $A7*2*'Financial costs'!$D$22*$L$2*(1+'Financial costs'!$B$23)^(E$3-1)</f>
        <v>408412.16000000003</v>
      </c>
      <c r="F7" s="3">
        <f xml:space="preserve"> $A7*2*'Financial costs'!$D$22*$L$2*(1+'Financial costs'!$B$23)^(F$3-1)</f>
        <v>424748.64640000003</v>
      </c>
      <c r="G7" s="3">
        <f xml:space="preserve"> $A7*2*'Financial costs'!$D$22*$L$2*(1+'Financial costs'!$B$23)^(G$3-1)</f>
        <v>441738.59225600009</v>
      </c>
      <c r="H7" s="3">
        <f xml:space="preserve"> $A7*2*'Financial costs'!$D$22*$L$2*(1+'Financial costs'!$B$23)^(H$3-1)</f>
        <v>459408.13594624016</v>
      </c>
      <c r="I7" s="3">
        <f xml:space="preserve"> $A7*2*'Financial costs'!$D$22*$L$2*(1+'Financial costs'!$B$23)^(I$3-1)</f>
        <v>477784.46138408972</v>
      </c>
      <c r="J7" s="3">
        <f xml:space="preserve"> $A7*2*'Financial costs'!$D$22*$L$2*(1+'Financial costs'!$B$23)^(J$3-1)</f>
        <v>496895.83983945329</v>
      </c>
      <c r="K7" s="3">
        <f xml:space="preserve"> $A7*2*'Financial costs'!$D$22*$L$2*(1+'Financial costs'!$B$23)^(K$3-1)</f>
        <v>516771.67343303148</v>
      </c>
      <c r="L7" s="3">
        <f xml:space="preserve"> $A7*2*'Financial costs'!$D$22*$L$2*(1+'Financial costs'!$B$23)^(L$3-1)</f>
        <v>537442.5403703528</v>
      </c>
      <c r="M7" s="3">
        <f xml:space="preserve"> $A7*2*'Financial costs'!$D$22*$L$2*(1+'Financial costs'!$B$23)^(M$3-1)</f>
        <v>558940.24198516691</v>
      </c>
      <c r="N7" s="3">
        <f xml:space="preserve"> $A7*2*'Financial costs'!$D$22*$L$2*(1+'Financial costs'!$B$23)^(N$3-1)</f>
        <v>581297.85166457354</v>
      </c>
      <c r="O7" s="3">
        <f xml:space="preserve"> $A7*2*'Financial costs'!$D$22*$L$2*(1+'Financial costs'!$B$23)^(O$3-1)</f>
        <v>604549.76573115657</v>
      </c>
      <c r="P7" s="3">
        <f xml:space="preserve"> $A7*2*'Financial costs'!$D$22*$L$2*(1+'Financial costs'!$B$23)^(P$3-1)</f>
        <v>628731.75636040291</v>
      </c>
      <c r="Q7" s="3">
        <f xml:space="preserve"> $A7*2*'Financial costs'!$D$22*$L$2*(1+'Financial costs'!$B$23)^(Q$3-1)</f>
        <v>653881.02661481907</v>
      </c>
      <c r="R7" s="3">
        <f xml:space="preserve"> $A7*2*'Financial costs'!$D$22*$L$2*(1+'Financial costs'!$B$23)^(R$3-1)</f>
        <v>680036.2676794118</v>
      </c>
      <c r="S7" s="3">
        <f xml:space="preserve"> $A7*2*'Financial costs'!$D$22*$L$2*(1+'Financial costs'!$B$23)^(S$3-1)</f>
        <v>707237.71838658839</v>
      </c>
      <c r="T7" s="3">
        <f xml:space="preserve"> $A7*2*'Financial costs'!$D$22*$L$2*(1+'Financial costs'!$B$23)^(T$3-1)</f>
        <v>735527.22712205187</v>
      </c>
      <c r="U7" s="3">
        <f xml:space="preserve"> $A7*2*'Financial costs'!$D$22*$L$2*(1+'Financial costs'!$B$23)^(U$3-1)</f>
        <v>764948.31620693405</v>
      </c>
      <c r="V7" s="3">
        <f xml:space="preserve"> $A7*2*'Financial costs'!$D$22*$L$2*(1+'Financial costs'!$B$23)^(V$3-1)</f>
        <v>795546.24885521142</v>
      </c>
      <c r="W7" s="3">
        <f xml:space="preserve"> $A7*2*'Financial costs'!$D$22*$L$2*(1+'Financial costs'!$B$23)^(W$3-1)</f>
        <v>827368.0988094199</v>
      </c>
      <c r="X7" s="3">
        <f xml:space="preserve"> $A7*2*'Financial costs'!$D$22*$L$2*(1+'Financial costs'!$B$23)^(X$3-1)</f>
        <v>860462.82276179688</v>
      </c>
      <c r="Y7" s="3">
        <f xml:space="preserve"> $A7*2*'Financial costs'!$D$22*$L$2*(1+'Financial costs'!$B$23)^(Y$3-1)</f>
        <v>894881.33567226864</v>
      </c>
      <c r="Z7" s="3">
        <f xml:space="preserve"> $A7*2*'Financial costs'!$D$22*$L$2*(1+'Financial costs'!$B$23)^(Z$3-1)</f>
        <v>930676.58909915935</v>
      </c>
      <c r="AA7" s="3">
        <f xml:space="preserve"> $A7*2*'Financial costs'!$D$22*$L$2*(1+'Financial costs'!$B$23)^(AA$3-1)</f>
        <v>967903.65266312577</v>
      </c>
      <c r="AB7" s="3">
        <f xml:space="preserve"> $A7*2*'Financial costs'!$D$22*$L$2*(1+'Financial costs'!$B$23)^(AB$3-1)</f>
        <v>1006619.7987696511</v>
      </c>
      <c r="AC7" s="3">
        <f xml:space="preserve"> $A7*2*'Financial costs'!$D$22*$L$2*(1+'Financial costs'!$B$23)^(AC$3-1)</f>
        <v>1046884.590720437</v>
      </c>
      <c r="AD7" s="3">
        <f xml:space="preserve"> $A7*2*'Financial costs'!$D$22*$L$2*(1+'Financial costs'!$B$23)^(AD$3-1)</f>
        <v>1088759.9743492545</v>
      </c>
      <c r="AE7" s="3">
        <f xml:space="preserve"> $A7*2*'Financial costs'!$D$22*$L$2*(1+'Financial costs'!$B$23)^(AE$3-1)</f>
        <v>1132310.373323225</v>
      </c>
      <c r="AF7" s="3">
        <f xml:space="preserve"> $A7*2*'Financial costs'!$D$22*$L$2*(1+'Financial costs'!$B$23)^(AF$3-1)</f>
        <v>1177602.7882561539</v>
      </c>
    </row>
    <row r="8" spans="1:32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39</v>
      </c>
      <c r="B2" s="2" t="s">
        <v>18</v>
      </c>
      <c r="C2" s="5"/>
      <c r="D2" s="5" t="s">
        <v>20</v>
      </c>
      <c r="E2" s="6">
        <f>'General parameters'!B1</f>
        <v>0.05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40</v>
      </c>
      <c r="B4" s="2">
        <f>NPV($E$2,C4:AF4)*(1+$E$2)</f>
        <v>1849714.9518679723</v>
      </c>
      <c r="C4" s="3">
        <f>$A4*$J$2/$H$2*2*'Financial costs'!$B$13/'Financial costs'!$B$15+$A4*2*'Financial costs'!$D$22*$L$2*(1+'Financial costs'!$B$23)^(C$3-1)+$A4*2*'Financial costs'!$B$17*$L$2</f>
        <v>91058.518518518511</v>
      </c>
      <c r="D4" s="3">
        <f>$A4*$J$2/$H$2*2*'Financial costs'!$B$13/'Financial costs'!$B$15 + $A4*2*'Financial costs'!$D$22*$L$2*(1+'Financial costs'!$B$23)^(D$3-1) + $A4*2*'Financial costs'!$B$17*$L$2</f>
        <v>92568.91851851852</v>
      </c>
      <c r="E4" s="3">
        <f>$A4*$J$2/$H$2*2*'Financial costs'!$B$13/'Financial costs'!$B$15 + $A4*2*'Financial costs'!$D$22*$L$2*(1+'Financial costs'!$B$23)^(E$3-1) + $A4*2*'Financial costs'!$B$17*$L$2</f>
        <v>94139.734518518526</v>
      </c>
      <c r="F4" s="3">
        <f>$A4*$J$2/$H$2*2*'Financial costs'!$B$13/'Financial costs'!$B$15 + $A4*2*'Financial costs'!$D$22*$L$2*(1+'Financial costs'!$B$23)^(F$3-1) + $A4*2*'Financial costs'!$B$17*$L$2</f>
        <v>95773.383158518511</v>
      </c>
      <c r="G4" s="3">
        <f>$A4*$J$2/$H$2*2*'Financial costs'!$B$13/'Financial costs'!$B$15 + $A4*2*'Financial costs'!$D$22*$L$2*(1+'Financial costs'!$B$23)^(G$3-1) + $A4*2*'Financial costs'!$B$17*$L$2</f>
        <v>97472.377744118523</v>
      </c>
      <c r="H4" s="3">
        <f>$A4*$J$2/$H$2*2*'Financial costs'!$B$13/'Financial costs'!$B$15 + $A4*2*'Financial costs'!$D$22*$L$2*(1+'Financial costs'!$B$23)^(H$3-1) + $A4*2*'Financial costs'!$B$17*$L$2</f>
        <v>99239.332113142533</v>
      </c>
      <c r="I4" s="3">
        <f>$A4*$J$2/$H$2*2*'Financial costs'!$B$13/'Financial costs'!$B$15 + $A4*2*'Financial costs'!$D$22*$L$2*(1+'Financial costs'!$B$23)^(I$3-1) + $A4*2*'Financial costs'!$B$17*$L$2</f>
        <v>101076.96465692749</v>
      </c>
      <c r="J4" s="3">
        <f>$A4*$J$2/$H$2*2*'Financial costs'!$B$13/'Financial costs'!$B$15 + $A4*2*'Financial costs'!$D$22*$L$2*(1+'Financial costs'!$B$23)^(J$3-1) + $A4*2*'Financial costs'!$B$17*$L$2</f>
        <v>102988.10250246384</v>
      </c>
      <c r="K4" s="3">
        <f>$A4*$J$2/$H$2*2*'Financial costs'!$B$13/'Financial costs'!$B$15 + $A4*2*'Financial costs'!$D$22*$L$2*(1+'Financial costs'!$B$23)^(K$3-1) + $A4*2*'Financial costs'!$B$17*$L$2</f>
        <v>104975.68586182166</v>
      </c>
      <c r="L4" s="3">
        <f>$A4*$J$2/$H$2*2*'Financial costs'!$B$13/'Financial costs'!$B$15 + $A4*2*'Financial costs'!$D$22*$L$2*(1+'Financial costs'!$B$23)^(L$3-1) + $A4*2*'Financial costs'!$B$17*$L$2</f>
        <v>107042.77255555379</v>
      </c>
      <c r="M4" s="3">
        <f>$A4*$J$2/$H$2*2*'Financial costs'!$B$13/'Financial costs'!$B$15 + $A4*2*'Financial costs'!$D$22*$L$2*(1+'Financial costs'!$B$23)^(M$3-1) + $A4*2*'Financial costs'!$B$17*$L$2</f>
        <v>109192.5427170352</v>
      </c>
      <c r="N4" s="3">
        <f>$A4*$J$2/$H$2*2*'Financial costs'!$B$13/'Financial costs'!$B$15 + $A4*2*'Financial costs'!$D$22*$L$2*(1+'Financial costs'!$B$23)^(N$3-1) + $A4*2*'Financial costs'!$B$17*$L$2</f>
        <v>111428.30368497586</v>
      </c>
      <c r="O4" s="3">
        <f>$A4*$J$2/$H$2*2*'Financial costs'!$B$13/'Financial costs'!$B$15 + $A4*2*'Financial costs'!$D$22*$L$2*(1+'Financial costs'!$B$23)^(O$3-1) + $A4*2*'Financial costs'!$B$17*$L$2</f>
        <v>113753.49509163418</v>
      </c>
      <c r="P4" s="3">
        <f>$A4*$J$2/$H$2*2*'Financial costs'!$B$13/'Financial costs'!$B$15 + $A4*2*'Financial costs'!$D$22*$L$2*(1+'Financial costs'!$B$23)^(P$3-1) + $A4*2*'Financial costs'!$B$17*$L$2</f>
        <v>116171.69415455881</v>
      </c>
      <c r="Q4" s="3">
        <f>$A4*$J$2/$H$2*2*'Financial costs'!$B$13/'Financial costs'!$B$15 + $A4*2*'Financial costs'!$D$22*$L$2*(1+'Financial costs'!$B$23)^(Q$3-1) + $A4*2*'Financial costs'!$B$17*$L$2</f>
        <v>118686.62118000041</v>
      </c>
      <c r="R4" s="3">
        <f>$A4*$J$2/$H$2*2*'Financial costs'!$B$13/'Financial costs'!$B$15 + $A4*2*'Financial costs'!$D$22*$L$2*(1+'Financial costs'!$B$23)^(R$3-1) + $A4*2*'Financial costs'!$B$17*$L$2</f>
        <v>121302.14528645968</v>
      </c>
      <c r="S4" s="3">
        <f>$A4*$J$2/$H$2*2*'Financial costs'!$B$13/'Financial costs'!$B$15 + $A4*2*'Financial costs'!$D$22*$L$2*(1+'Financial costs'!$B$23)^(S$3-1) + $A4*2*'Financial costs'!$B$17*$L$2</f>
        <v>124022.29035717735</v>
      </c>
      <c r="T4" s="3">
        <f>$A4*$J$2/$H$2*2*'Financial costs'!$B$13/'Financial costs'!$B$15 + $A4*2*'Financial costs'!$D$22*$L$2*(1+'Financial costs'!$B$23)^(T$3-1) + $A4*2*'Financial costs'!$B$17*$L$2</f>
        <v>126851.2412307237</v>
      </c>
      <c r="U4" s="3">
        <f>$A4*$J$2/$H$2*2*'Financial costs'!$B$13/'Financial costs'!$B$15 + $A4*2*'Financial costs'!$D$22*$L$2*(1+'Financial costs'!$B$23)^(U$3-1) + $A4*2*'Financial costs'!$B$17*$L$2</f>
        <v>129793.35013921192</v>
      </c>
      <c r="V4" s="3">
        <f>$A4*$J$2/$H$2*2*'Financial costs'!$B$13/'Financial costs'!$B$15 + $A4*2*'Financial costs'!$D$22*$L$2*(1+'Financial costs'!$B$23)^(V$3-1) + $A4*2*'Financial costs'!$B$17*$L$2</f>
        <v>132853.14340403967</v>
      </c>
      <c r="W4" s="3">
        <f>$A4*$J$2/$H$2*2*'Financial costs'!$B$13/'Financial costs'!$B$15 + $A4*2*'Financial costs'!$D$22*$L$2*(1+'Financial costs'!$B$23)^(W$3-1) + $A4*2*'Financial costs'!$B$17*$L$2</f>
        <v>136035.3283994605</v>
      </c>
      <c r="X4" s="3">
        <f>$A4*$J$2/$H$2*2*'Financial costs'!$B$13/'Financial costs'!$B$15 + $A4*2*'Financial costs'!$D$22*$L$2*(1+'Financial costs'!$B$23)^(X$3-1) + $A4*2*'Financial costs'!$B$17*$L$2</f>
        <v>139344.80079469818</v>
      </c>
      <c r="Y4" s="3">
        <f>$A4*$J$2/$H$2*2*'Financial costs'!$B$13/'Financial costs'!$B$15 + $A4*2*'Financial costs'!$D$22*$L$2*(1+'Financial costs'!$B$23)^(Y$3-1) + $A4*2*'Financial costs'!$B$17*$L$2</f>
        <v>142786.65208574539</v>
      </c>
      <c r="Z4" s="3">
        <f>$A4*$J$2/$H$2*2*'Financial costs'!$B$13/'Financial costs'!$B$15 + $A4*2*'Financial costs'!$D$22*$L$2*(1+'Financial costs'!$B$23)^(Z$3-1) + $A4*2*'Financial costs'!$B$17*$L$2</f>
        <v>146366.17742843443</v>
      </c>
      <c r="AA4" s="3">
        <f>$A4*$J$2/$H$2*2*'Financial costs'!$B$13/'Financial costs'!$B$15 + $A4*2*'Financial costs'!$D$22*$L$2*(1+'Financial costs'!$B$23)^(AA$3-1) + $A4*2*'Financial costs'!$B$17*$L$2</f>
        <v>150088.88378483109</v>
      </c>
      <c r="AB4" s="3">
        <f>$A4*$J$2/$H$2*2*'Financial costs'!$B$13/'Financial costs'!$B$15 + $A4*2*'Financial costs'!$D$22*$L$2*(1+'Financial costs'!$B$23)^(AB$3-1) + $A4*2*'Financial costs'!$B$17*$L$2</f>
        <v>153960.49839548362</v>
      </c>
      <c r="AC4" s="3">
        <f>$A4*$J$2/$H$2*2*'Financial costs'!$B$13/'Financial costs'!$B$15 + $A4*2*'Financial costs'!$D$22*$L$2*(1+'Financial costs'!$B$23)^(AC$3-1) + $A4*2*'Financial costs'!$B$17*$L$2</f>
        <v>157986.97759056222</v>
      </c>
      <c r="AD4" s="3">
        <f>$A4*$J$2/$H$2*2*'Financial costs'!$B$13/'Financial costs'!$B$15 + $A4*2*'Financial costs'!$D$22*$L$2*(1+'Financial costs'!$B$23)^(AD$3-1) + $A4*2*'Financial costs'!$B$17*$L$2</f>
        <v>162174.51595344397</v>
      </c>
      <c r="AE4" s="3">
        <f>$A4*$J$2/$H$2*2*'Financial costs'!$B$13/'Financial costs'!$B$15 + $A4*2*'Financial costs'!$D$22*$L$2*(1+'Financial costs'!$B$23)^(AE$3-1) + $A4*2*'Financial costs'!$B$17*$L$2</f>
        <v>166529.55585084102</v>
      </c>
      <c r="AF4" s="3">
        <f>$A4*$J$2/$H$2*2*'Financial costs'!$B$13/'Financial costs'!$B$15 + $A4*2*'Financial costs'!$D$22*$L$2*(1+'Financial costs'!$B$23)^(AF$3-1) + $A4*2*'Financial costs'!$B$17*$L$2</f>
        <v>171058.79734413393</v>
      </c>
    </row>
    <row r="5" spans="1:32" x14ac:dyDescent="0.25">
      <c r="A5">
        <v>50</v>
      </c>
      <c r="B5" s="2">
        <f t="shared" ref="B5:B45" si="0">NPV($E$2,C5:AF5)*(1+$E$2)</f>
        <v>2312143.6898349663</v>
      </c>
      <c r="C5" s="3">
        <f>$A5*$J$2/$H$2*2*'Financial costs'!$B$13/'Financial costs'!$B$15 + $A5*2*'Financial costs'!$D$22*$L$2*(1+'Financial costs'!$B$23)^(C$3-1) + $A5*2*'Financial costs'!$B$17*$L$2</f>
        <v>113823.14814814815</v>
      </c>
      <c r="D5" s="3">
        <f>$A5*$J$2/$H$2*2*'Financial costs'!$B$13/'Financial costs'!$B$15 + $A5*2*'Financial costs'!$D$22*$L$2*(1+'Financial costs'!$B$23)^(D$3-1) + $A5*2*'Financial costs'!$B$17*$L$2</f>
        <v>115711.14814814815</v>
      </c>
      <c r="E5" s="3">
        <f>$A5*$J$2/$H$2*2*'Financial costs'!$B$13/'Financial costs'!$B$15 + $A5*2*'Financial costs'!$D$22*$L$2*(1+'Financial costs'!$B$23)^(E$3-1) + $A5*2*'Financial costs'!$B$17*$L$2</f>
        <v>117674.66814814816</v>
      </c>
      <c r="F5" s="3">
        <f>$A5*$J$2/$H$2*2*'Financial costs'!$B$13/'Financial costs'!$B$15 + $A5*2*'Financial costs'!$D$22*$L$2*(1+'Financial costs'!$B$23)^(F$3-1) + $A5*2*'Financial costs'!$B$17*$L$2</f>
        <v>119716.72894814816</v>
      </c>
      <c r="G5" s="3">
        <f>$A5*$J$2/$H$2*2*'Financial costs'!$B$13/'Financial costs'!$B$15 + $A5*2*'Financial costs'!$D$22*$L$2*(1+'Financial costs'!$B$23)^(G$3-1) + $A5*2*'Financial costs'!$B$17*$L$2</f>
        <v>121840.47218014816</v>
      </c>
      <c r="H5" s="3">
        <f>$A5*$J$2/$H$2*2*'Financial costs'!$B$13/'Financial costs'!$B$15 + $A5*2*'Financial costs'!$D$22*$L$2*(1+'Financial costs'!$B$23)^(H$3-1) + $A5*2*'Financial costs'!$B$17*$L$2</f>
        <v>124049.16514142818</v>
      </c>
      <c r="I5" s="3">
        <f>$A5*$J$2/$H$2*2*'Financial costs'!$B$13/'Financial costs'!$B$15 + $A5*2*'Financial costs'!$D$22*$L$2*(1+'Financial costs'!$B$23)^(I$3-1) + $A5*2*'Financial costs'!$B$17*$L$2</f>
        <v>126346.20582115937</v>
      </c>
      <c r="J5" s="3">
        <f>$A5*$J$2/$H$2*2*'Financial costs'!$B$13/'Financial costs'!$B$15 + $A5*2*'Financial costs'!$D$22*$L$2*(1+'Financial costs'!$B$23)^(J$3-1) + $A5*2*'Financial costs'!$B$17*$L$2</f>
        <v>128735.12812807981</v>
      </c>
      <c r="K5" s="3">
        <f>$A5*$J$2/$H$2*2*'Financial costs'!$B$13/'Financial costs'!$B$15 + $A5*2*'Financial costs'!$D$22*$L$2*(1+'Financial costs'!$B$23)^(K$3-1) + $A5*2*'Financial costs'!$B$17*$L$2</f>
        <v>131219.60732727707</v>
      </c>
      <c r="L5" s="3">
        <f>$A5*$J$2/$H$2*2*'Financial costs'!$B$13/'Financial costs'!$B$15 + $A5*2*'Financial costs'!$D$22*$L$2*(1+'Financial costs'!$B$23)^(L$3-1) + $A5*2*'Financial costs'!$B$17*$L$2</f>
        <v>133803.46569444225</v>
      </c>
      <c r="M5" s="3">
        <f>$A5*$J$2/$H$2*2*'Financial costs'!$B$13/'Financial costs'!$B$15 + $A5*2*'Financial costs'!$D$22*$L$2*(1+'Financial costs'!$B$23)^(M$3-1) + $A5*2*'Financial costs'!$B$17*$L$2</f>
        <v>136490.67839629401</v>
      </c>
      <c r="N5" s="3">
        <f>$A5*$J$2/$H$2*2*'Financial costs'!$B$13/'Financial costs'!$B$15 + $A5*2*'Financial costs'!$D$22*$L$2*(1+'Financial costs'!$B$23)^(N$3-1) + $A5*2*'Financial costs'!$B$17*$L$2</f>
        <v>139285.37960621985</v>
      </c>
      <c r="O5" s="3">
        <f>$A5*$J$2/$H$2*2*'Financial costs'!$B$13/'Financial costs'!$B$15 + $A5*2*'Financial costs'!$D$22*$L$2*(1+'Financial costs'!$B$23)^(O$3-1) + $A5*2*'Financial costs'!$B$17*$L$2</f>
        <v>142191.86886454272</v>
      </c>
      <c r="P5" s="3">
        <f>$A5*$J$2/$H$2*2*'Financial costs'!$B$13/'Financial costs'!$B$15 + $A5*2*'Financial costs'!$D$22*$L$2*(1+'Financial costs'!$B$23)^(P$3-1) + $A5*2*'Financial costs'!$B$17*$L$2</f>
        <v>145214.61769319852</v>
      </c>
      <c r="Q5" s="3">
        <f>$A5*$J$2/$H$2*2*'Financial costs'!$B$13/'Financial costs'!$B$15 + $A5*2*'Financial costs'!$D$22*$L$2*(1+'Financial costs'!$B$23)^(Q$3-1) + $A5*2*'Financial costs'!$B$17*$L$2</f>
        <v>148358.27647500054</v>
      </c>
      <c r="R5" s="3">
        <f>$A5*$J$2/$H$2*2*'Financial costs'!$B$13/'Financial costs'!$B$15 + $A5*2*'Financial costs'!$D$22*$L$2*(1+'Financial costs'!$B$23)^(R$3-1) + $A5*2*'Financial costs'!$B$17*$L$2</f>
        <v>151627.68160807464</v>
      </c>
      <c r="S5" s="3">
        <f>$A5*$J$2/$H$2*2*'Financial costs'!$B$13/'Financial costs'!$B$15 + $A5*2*'Financial costs'!$D$22*$L$2*(1+'Financial costs'!$B$23)^(S$3-1) + $A5*2*'Financial costs'!$B$17*$L$2</f>
        <v>155027.86294647169</v>
      </c>
      <c r="T5" s="3">
        <f>$A5*$J$2/$H$2*2*'Financial costs'!$B$13/'Financial costs'!$B$15 + $A5*2*'Financial costs'!$D$22*$L$2*(1+'Financial costs'!$B$23)^(T$3-1) + $A5*2*'Financial costs'!$B$17*$L$2</f>
        <v>158564.05153840463</v>
      </c>
      <c r="U5" s="3">
        <f>$A5*$J$2/$H$2*2*'Financial costs'!$B$13/'Financial costs'!$B$15 + $A5*2*'Financial costs'!$D$22*$L$2*(1+'Financial costs'!$B$23)^(U$3-1) + $A5*2*'Financial costs'!$B$17*$L$2</f>
        <v>162241.68767401492</v>
      </c>
      <c r="V5" s="3">
        <f>$A5*$J$2/$H$2*2*'Financial costs'!$B$13/'Financial costs'!$B$15 + $A5*2*'Financial costs'!$D$22*$L$2*(1+'Financial costs'!$B$23)^(V$3-1) + $A5*2*'Financial costs'!$B$17*$L$2</f>
        <v>166066.42925504959</v>
      </c>
      <c r="W5" s="3">
        <f>$A5*$J$2/$H$2*2*'Financial costs'!$B$13/'Financial costs'!$B$15 + $A5*2*'Financial costs'!$D$22*$L$2*(1+'Financial costs'!$B$23)^(W$3-1) + $A5*2*'Financial costs'!$B$17*$L$2</f>
        <v>170044.16049932563</v>
      </c>
      <c r="X5" s="3">
        <f>$A5*$J$2/$H$2*2*'Financial costs'!$B$13/'Financial costs'!$B$15 + $A5*2*'Financial costs'!$D$22*$L$2*(1+'Financial costs'!$B$23)^(X$3-1) + $A5*2*'Financial costs'!$B$17*$L$2</f>
        <v>174181.00099337276</v>
      </c>
      <c r="Y5" s="3">
        <f>$A5*$J$2/$H$2*2*'Financial costs'!$B$13/'Financial costs'!$B$15 + $A5*2*'Financial costs'!$D$22*$L$2*(1+'Financial costs'!$B$23)^(Y$3-1) + $A5*2*'Financial costs'!$B$17*$L$2</f>
        <v>178483.31510718173</v>
      </c>
      <c r="Z5" s="3">
        <f>$A5*$J$2/$H$2*2*'Financial costs'!$B$13/'Financial costs'!$B$15 + $A5*2*'Financial costs'!$D$22*$L$2*(1+'Financial costs'!$B$23)^(Z$3-1) + $A5*2*'Financial costs'!$B$17*$L$2</f>
        <v>182957.72178554308</v>
      </c>
      <c r="AA5" s="3">
        <f>$A5*$J$2/$H$2*2*'Financial costs'!$B$13/'Financial costs'!$B$15 + $A5*2*'Financial costs'!$D$22*$L$2*(1+'Financial costs'!$B$23)^(AA$3-1) + $A5*2*'Financial costs'!$B$17*$L$2</f>
        <v>187611.10473103888</v>
      </c>
      <c r="AB5" s="3">
        <f>$A5*$J$2/$H$2*2*'Financial costs'!$B$13/'Financial costs'!$B$15 + $A5*2*'Financial costs'!$D$22*$L$2*(1+'Financial costs'!$B$23)^(AB$3-1) + $A5*2*'Financial costs'!$B$17*$L$2</f>
        <v>192450.62299435455</v>
      </c>
      <c r="AC5" s="3">
        <f>$A5*$J$2/$H$2*2*'Financial costs'!$B$13/'Financial costs'!$B$15 + $A5*2*'Financial costs'!$D$22*$L$2*(1+'Financial costs'!$B$23)^(AC$3-1) + $A5*2*'Financial costs'!$B$17*$L$2</f>
        <v>197483.72198820277</v>
      </c>
      <c r="AD5" s="3">
        <f>$A5*$J$2/$H$2*2*'Financial costs'!$B$13/'Financial costs'!$B$15 + $A5*2*'Financial costs'!$D$22*$L$2*(1+'Financial costs'!$B$23)^(AD$3-1) + $A5*2*'Financial costs'!$B$17*$L$2</f>
        <v>202718.14494180496</v>
      </c>
      <c r="AE5" s="3">
        <f>$A5*$J$2/$H$2*2*'Financial costs'!$B$13/'Financial costs'!$B$15 + $A5*2*'Financial costs'!$D$22*$L$2*(1+'Financial costs'!$B$23)^(AE$3-1) + $A5*2*'Financial costs'!$B$17*$L$2</f>
        <v>208161.94481355126</v>
      </c>
      <c r="AF5" s="3">
        <f>$A5*$J$2/$H$2*2*'Financial costs'!$B$13/'Financial costs'!$B$15 + $A5*2*'Financial costs'!$D$22*$L$2*(1+'Financial costs'!$B$23)^(AF$3-1) + $A5*2*'Financial costs'!$B$17*$L$2</f>
        <v>213823.49668016739</v>
      </c>
    </row>
    <row r="6" spans="1:32" x14ac:dyDescent="0.25">
      <c r="A6">
        <v>60</v>
      </c>
      <c r="B6" s="2">
        <f t="shared" si="0"/>
        <v>2774572.4278019592</v>
      </c>
      <c r="C6" s="3">
        <f>$A6*$J$2/$H$2*2*'Financial costs'!$B$13/'Financial costs'!$B$15 + $A6*2*'Financial costs'!$D$22*$L$2*(1+'Financial costs'!$B$23)^(C$3-1) + $A6*2*'Financial costs'!$B$17*$L$2</f>
        <v>136587.77777777778</v>
      </c>
      <c r="D6" s="3">
        <f>$A6*$J$2/$H$2*2*'Financial costs'!$B$13/'Financial costs'!$B$15 + $A6*2*'Financial costs'!$D$22*$L$2*(1+'Financial costs'!$B$23)^(D$3-1) + $A6*2*'Financial costs'!$B$17*$L$2</f>
        <v>138853.37777777779</v>
      </c>
      <c r="E6" s="3">
        <f>$A6*$J$2/$H$2*2*'Financial costs'!$B$13/'Financial costs'!$B$15 + $A6*2*'Financial costs'!$D$22*$L$2*(1+'Financial costs'!$B$23)^(E$3-1) + $A6*2*'Financial costs'!$B$17*$L$2</f>
        <v>141209.60177777777</v>
      </c>
      <c r="F6" s="3">
        <f>$A6*$J$2/$H$2*2*'Financial costs'!$B$13/'Financial costs'!$B$15 + $A6*2*'Financial costs'!$D$22*$L$2*(1+'Financial costs'!$B$23)^(F$3-1) + $A6*2*'Financial costs'!$B$17*$L$2</f>
        <v>143660.07473777779</v>
      </c>
      <c r="G6" s="3">
        <f>$A6*$J$2/$H$2*2*'Financial costs'!$B$13/'Financial costs'!$B$15 + $A6*2*'Financial costs'!$D$22*$L$2*(1+'Financial costs'!$B$23)^(G$3-1) + $A6*2*'Financial costs'!$B$17*$L$2</f>
        <v>146208.56661617779</v>
      </c>
      <c r="H6" s="3">
        <f>$A6*$J$2/$H$2*2*'Financial costs'!$B$13/'Financial costs'!$B$15 + $A6*2*'Financial costs'!$D$22*$L$2*(1+'Financial costs'!$B$23)^(H$3-1) + $A6*2*'Financial costs'!$B$17*$L$2</f>
        <v>148858.9981697138</v>
      </c>
      <c r="I6" s="3">
        <f>$A6*$J$2/$H$2*2*'Financial costs'!$B$13/'Financial costs'!$B$15 + $A6*2*'Financial costs'!$D$22*$L$2*(1+'Financial costs'!$B$23)^(I$3-1) + $A6*2*'Financial costs'!$B$17*$L$2</f>
        <v>151615.44698539123</v>
      </c>
      <c r="J6" s="3">
        <f>$A6*$J$2/$H$2*2*'Financial costs'!$B$13/'Financial costs'!$B$15 + $A6*2*'Financial costs'!$D$22*$L$2*(1+'Financial costs'!$B$23)^(J$3-1) + $A6*2*'Financial costs'!$B$17*$L$2</f>
        <v>154482.15375369578</v>
      </c>
      <c r="K6" s="3">
        <f>$A6*$J$2/$H$2*2*'Financial costs'!$B$13/'Financial costs'!$B$15 + $A6*2*'Financial costs'!$D$22*$L$2*(1+'Financial costs'!$B$23)^(K$3-1) + $A6*2*'Financial costs'!$B$17*$L$2</f>
        <v>157463.52879273251</v>
      </c>
      <c r="L6" s="3">
        <f>$A6*$J$2/$H$2*2*'Financial costs'!$B$13/'Financial costs'!$B$15 + $A6*2*'Financial costs'!$D$22*$L$2*(1+'Financial costs'!$B$23)^(L$3-1) + $A6*2*'Financial costs'!$B$17*$L$2</f>
        <v>160564.1588333307</v>
      </c>
      <c r="M6" s="3">
        <f>$A6*$J$2/$H$2*2*'Financial costs'!$B$13/'Financial costs'!$B$15 + $A6*2*'Financial costs'!$D$22*$L$2*(1+'Financial costs'!$B$23)^(M$3-1) + $A6*2*'Financial costs'!$B$17*$L$2</f>
        <v>163788.8140755528</v>
      </c>
      <c r="N6" s="3">
        <f>$A6*$J$2/$H$2*2*'Financial costs'!$B$13/'Financial costs'!$B$15 + $A6*2*'Financial costs'!$D$22*$L$2*(1+'Financial costs'!$B$23)^(N$3-1) + $A6*2*'Financial costs'!$B$17*$L$2</f>
        <v>167142.45552746381</v>
      </c>
      <c r="O6" s="3">
        <f>$A6*$J$2/$H$2*2*'Financial costs'!$B$13/'Financial costs'!$B$15 + $A6*2*'Financial costs'!$D$22*$L$2*(1+'Financial costs'!$B$23)^(O$3-1) + $A6*2*'Financial costs'!$B$17*$L$2</f>
        <v>170630.24263745127</v>
      </c>
      <c r="P6" s="3">
        <f>$A6*$J$2/$H$2*2*'Financial costs'!$B$13/'Financial costs'!$B$15 + $A6*2*'Financial costs'!$D$22*$L$2*(1+'Financial costs'!$B$23)^(P$3-1) + $A6*2*'Financial costs'!$B$17*$L$2</f>
        <v>174257.5412318382</v>
      </c>
      <c r="Q6" s="3">
        <f>$A6*$J$2/$H$2*2*'Financial costs'!$B$13/'Financial costs'!$B$15 + $A6*2*'Financial costs'!$D$22*$L$2*(1+'Financial costs'!$B$23)^(Q$3-1) + $A6*2*'Financial costs'!$B$17*$L$2</f>
        <v>178029.93177000064</v>
      </c>
      <c r="R6" s="3">
        <f>$A6*$J$2/$H$2*2*'Financial costs'!$B$13/'Financial costs'!$B$15 + $A6*2*'Financial costs'!$D$22*$L$2*(1+'Financial costs'!$B$23)^(R$3-1) + $A6*2*'Financial costs'!$B$17*$L$2</f>
        <v>181953.21792968953</v>
      </c>
      <c r="S6" s="3">
        <f>$A6*$J$2/$H$2*2*'Financial costs'!$B$13/'Financial costs'!$B$15 + $A6*2*'Financial costs'!$D$22*$L$2*(1+'Financial costs'!$B$23)^(S$3-1) + $A6*2*'Financial costs'!$B$17*$L$2</f>
        <v>186033.43553576604</v>
      </c>
      <c r="T6" s="3">
        <f>$A6*$J$2/$H$2*2*'Financial costs'!$B$13/'Financial costs'!$B$15 + $A6*2*'Financial costs'!$D$22*$L$2*(1+'Financial costs'!$B$23)^(T$3-1) + $A6*2*'Financial costs'!$B$17*$L$2</f>
        <v>190276.86184608555</v>
      </c>
      <c r="U6" s="3">
        <f>$A6*$J$2/$H$2*2*'Financial costs'!$B$13/'Financial costs'!$B$15 + $A6*2*'Financial costs'!$D$22*$L$2*(1+'Financial costs'!$B$23)^(U$3-1) + $A6*2*'Financial costs'!$B$17*$L$2</f>
        <v>194690.02520881788</v>
      </c>
      <c r="V6" s="3">
        <f>$A6*$J$2/$H$2*2*'Financial costs'!$B$13/'Financial costs'!$B$15 + $A6*2*'Financial costs'!$D$22*$L$2*(1+'Financial costs'!$B$23)^(V$3-1) + $A6*2*'Financial costs'!$B$17*$L$2</f>
        <v>199279.71510605948</v>
      </c>
      <c r="W6" s="3">
        <f>$A6*$J$2/$H$2*2*'Financial costs'!$B$13/'Financial costs'!$B$15 + $A6*2*'Financial costs'!$D$22*$L$2*(1+'Financial costs'!$B$23)^(W$3-1) + $A6*2*'Financial costs'!$B$17*$L$2</f>
        <v>204052.99259919077</v>
      </c>
      <c r="X6" s="3">
        <f>$A6*$J$2/$H$2*2*'Financial costs'!$B$13/'Financial costs'!$B$15 + $A6*2*'Financial costs'!$D$22*$L$2*(1+'Financial costs'!$B$23)^(X$3-1) + $A6*2*'Financial costs'!$B$17*$L$2</f>
        <v>209017.2011920473</v>
      </c>
      <c r="Y6" s="3">
        <f>$A6*$J$2/$H$2*2*'Financial costs'!$B$13/'Financial costs'!$B$15 + $A6*2*'Financial costs'!$D$22*$L$2*(1+'Financial costs'!$B$23)^(Y$3-1) + $A6*2*'Financial costs'!$B$17*$L$2</f>
        <v>214179.9781286181</v>
      </c>
      <c r="Z6" s="3">
        <f>$A6*$J$2/$H$2*2*'Financial costs'!$B$13/'Financial costs'!$B$15 + $A6*2*'Financial costs'!$D$22*$L$2*(1+'Financial costs'!$B$23)^(Z$3-1) + $A6*2*'Financial costs'!$B$17*$L$2</f>
        <v>219549.26614265167</v>
      </c>
      <c r="AA6" s="3">
        <f>$A6*$J$2/$H$2*2*'Financial costs'!$B$13/'Financial costs'!$B$15 + $A6*2*'Financial costs'!$D$22*$L$2*(1+'Financial costs'!$B$23)^(AA$3-1) + $A6*2*'Financial costs'!$B$17*$L$2</f>
        <v>225133.32567724664</v>
      </c>
      <c r="AB6" s="3">
        <f>$A6*$J$2/$H$2*2*'Financial costs'!$B$13/'Financial costs'!$B$15 + $A6*2*'Financial costs'!$D$22*$L$2*(1+'Financial costs'!$B$23)^(AB$3-1) + $A6*2*'Financial costs'!$B$17*$L$2</f>
        <v>230940.74759322545</v>
      </c>
      <c r="AC6" s="3">
        <f>$A6*$J$2/$H$2*2*'Financial costs'!$B$13/'Financial costs'!$B$15 + $A6*2*'Financial costs'!$D$22*$L$2*(1+'Financial costs'!$B$23)^(AC$3-1) + $A6*2*'Financial costs'!$B$17*$L$2</f>
        <v>236980.46638584332</v>
      </c>
      <c r="AD6" s="3">
        <f>$A6*$J$2/$H$2*2*'Financial costs'!$B$13/'Financial costs'!$B$15 + $A6*2*'Financial costs'!$D$22*$L$2*(1+'Financial costs'!$B$23)^(AD$3-1) + $A6*2*'Financial costs'!$B$17*$L$2</f>
        <v>243261.77393016595</v>
      </c>
      <c r="AE6" s="3">
        <f>$A6*$J$2/$H$2*2*'Financial costs'!$B$13/'Financial costs'!$B$15 + $A6*2*'Financial costs'!$D$22*$L$2*(1+'Financial costs'!$B$23)^(AE$3-1) + $A6*2*'Financial costs'!$B$17*$L$2</f>
        <v>249794.33377626151</v>
      </c>
      <c r="AF6" s="3">
        <f>$A6*$J$2/$H$2*2*'Financial costs'!$B$13/'Financial costs'!$B$15 + $A6*2*'Financial costs'!$D$22*$L$2*(1+'Financial costs'!$B$23)^(AF$3-1) + $A6*2*'Financial costs'!$B$17*$L$2</f>
        <v>256588.19601620088</v>
      </c>
    </row>
    <row r="7" spans="1:32" x14ac:dyDescent="0.25">
      <c r="A7">
        <v>70</v>
      </c>
      <c r="B7" s="2">
        <f t="shared" si="0"/>
        <v>3237001.1657689526</v>
      </c>
      <c r="C7" s="3">
        <f>$A7*$J$2/$H$2*2*'Financial costs'!$B$13/'Financial costs'!$B$15 + $A7*2*'Financial costs'!$D$22*$L$2*(1+'Financial costs'!$B$23)^(C$3-1) + $A7*2*'Financial costs'!$B$17*$L$2</f>
        <v>159352.40740740742</v>
      </c>
      <c r="D7" s="3">
        <f>$A7*$J$2/$H$2*2*'Financial costs'!$B$13/'Financial costs'!$B$15 + $A7*2*'Financial costs'!$D$22*$L$2*(1+'Financial costs'!$B$23)^(D$3-1) + $A7*2*'Financial costs'!$B$17*$L$2</f>
        <v>161995.6074074074</v>
      </c>
      <c r="E7" s="3">
        <f>$A7*$J$2/$H$2*2*'Financial costs'!$B$13/'Financial costs'!$B$15 + $A7*2*'Financial costs'!$D$22*$L$2*(1+'Financial costs'!$B$23)^(E$3-1) + $A7*2*'Financial costs'!$B$17*$L$2</f>
        <v>164744.53540740741</v>
      </c>
      <c r="F7" s="3">
        <f>$A7*$J$2/$H$2*2*'Financial costs'!$B$13/'Financial costs'!$B$15 + $A7*2*'Financial costs'!$D$22*$L$2*(1+'Financial costs'!$B$23)^(F$3-1) + $A7*2*'Financial costs'!$B$17*$L$2</f>
        <v>167603.4205274074</v>
      </c>
      <c r="G7" s="3">
        <f>$A7*$J$2/$H$2*2*'Financial costs'!$B$13/'Financial costs'!$B$15 + $A7*2*'Financial costs'!$D$22*$L$2*(1+'Financial costs'!$B$23)^(G$3-1) + $A7*2*'Financial costs'!$B$17*$L$2</f>
        <v>170576.66105220743</v>
      </c>
      <c r="H7" s="3">
        <f>$A7*$J$2/$H$2*2*'Financial costs'!$B$13/'Financial costs'!$B$15 + $A7*2*'Financial costs'!$D$22*$L$2*(1+'Financial costs'!$B$23)^(H$3-1) + $A7*2*'Financial costs'!$B$17*$L$2</f>
        <v>173668.83119799942</v>
      </c>
      <c r="I7" s="3">
        <f>$A7*$J$2/$H$2*2*'Financial costs'!$B$13/'Financial costs'!$B$15 + $A7*2*'Financial costs'!$D$22*$L$2*(1+'Financial costs'!$B$23)^(I$3-1) + $A7*2*'Financial costs'!$B$17*$L$2</f>
        <v>176884.68814962311</v>
      </c>
      <c r="J7" s="3">
        <f>$A7*$J$2/$H$2*2*'Financial costs'!$B$13/'Financial costs'!$B$15 + $A7*2*'Financial costs'!$D$22*$L$2*(1+'Financial costs'!$B$23)^(J$3-1) + $A7*2*'Financial costs'!$B$17*$L$2</f>
        <v>180229.17937931174</v>
      </c>
      <c r="K7" s="3">
        <f>$A7*$J$2/$H$2*2*'Financial costs'!$B$13/'Financial costs'!$B$15 + $A7*2*'Financial costs'!$D$22*$L$2*(1+'Financial costs'!$B$23)^(K$3-1) + $A7*2*'Financial costs'!$B$17*$L$2</f>
        <v>183707.45025818792</v>
      </c>
      <c r="L7" s="3">
        <f>$A7*$J$2/$H$2*2*'Financial costs'!$B$13/'Financial costs'!$B$15 + $A7*2*'Financial costs'!$D$22*$L$2*(1+'Financial costs'!$B$23)^(L$3-1) + $A7*2*'Financial costs'!$B$17*$L$2</f>
        <v>187324.85197221916</v>
      </c>
      <c r="M7" s="3">
        <f>$A7*$J$2/$H$2*2*'Financial costs'!$B$13/'Financial costs'!$B$15 + $A7*2*'Financial costs'!$D$22*$L$2*(1+'Financial costs'!$B$23)^(M$3-1) + $A7*2*'Financial costs'!$B$17*$L$2</f>
        <v>191086.94975481162</v>
      </c>
      <c r="N7" s="3">
        <f>$A7*$J$2/$H$2*2*'Financial costs'!$B$13/'Financial costs'!$B$15 + $A7*2*'Financial costs'!$D$22*$L$2*(1+'Financial costs'!$B$23)^(N$3-1) + $A7*2*'Financial costs'!$B$17*$L$2</f>
        <v>194999.53144870777</v>
      </c>
      <c r="O7" s="3">
        <f>$A7*$J$2/$H$2*2*'Financial costs'!$B$13/'Financial costs'!$B$15 + $A7*2*'Financial costs'!$D$22*$L$2*(1+'Financial costs'!$B$23)^(O$3-1) + $A7*2*'Financial costs'!$B$17*$L$2</f>
        <v>199068.61641035983</v>
      </c>
      <c r="P7" s="3">
        <f>$A7*$J$2/$H$2*2*'Financial costs'!$B$13/'Financial costs'!$B$15 + $A7*2*'Financial costs'!$D$22*$L$2*(1+'Financial costs'!$B$23)^(P$3-1) + $A7*2*'Financial costs'!$B$17*$L$2</f>
        <v>203300.46477047791</v>
      </c>
      <c r="Q7" s="3">
        <f>$A7*$J$2/$H$2*2*'Financial costs'!$B$13/'Financial costs'!$B$15 + $A7*2*'Financial costs'!$D$22*$L$2*(1+'Financial costs'!$B$23)^(Q$3-1) + $A7*2*'Financial costs'!$B$17*$L$2</f>
        <v>207701.58706500073</v>
      </c>
      <c r="R7" s="3">
        <f>$A7*$J$2/$H$2*2*'Financial costs'!$B$13/'Financial costs'!$B$15 + $A7*2*'Financial costs'!$D$22*$L$2*(1+'Financial costs'!$B$23)^(R$3-1) + $A7*2*'Financial costs'!$B$17*$L$2</f>
        <v>212278.75425130446</v>
      </c>
      <c r="S7" s="3">
        <f>$A7*$J$2/$H$2*2*'Financial costs'!$B$13/'Financial costs'!$B$15 + $A7*2*'Financial costs'!$D$22*$L$2*(1+'Financial costs'!$B$23)^(S$3-1) + $A7*2*'Financial costs'!$B$17*$L$2</f>
        <v>217039.00812506038</v>
      </c>
      <c r="T7" s="3">
        <f>$A7*$J$2/$H$2*2*'Financial costs'!$B$13/'Financial costs'!$B$15 + $A7*2*'Financial costs'!$D$22*$L$2*(1+'Financial costs'!$B$23)^(T$3-1) + $A7*2*'Financial costs'!$B$17*$L$2</f>
        <v>221989.6721537665</v>
      </c>
      <c r="U7" s="3">
        <f>$A7*$J$2/$H$2*2*'Financial costs'!$B$13/'Financial costs'!$B$15 + $A7*2*'Financial costs'!$D$22*$L$2*(1+'Financial costs'!$B$23)^(U$3-1) + $A7*2*'Financial costs'!$B$17*$L$2</f>
        <v>227138.36274362088</v>
      </c>
      <c r="V7" s="3">
        <f>$A7*$J$2/$H$2*2*'Financial costs'!$B$13/'Financial costs'!$B$15 + $A7*2*'Financial costs'!$D$22*$L$2*(1+'Financial costs'!$B$23)^(V$3-1) + $A7*2*'Financial costs'!$B$17*$L$2</f>
        <v>232493.00095706942</v>
      </c>
      <c r="W7" s="3">
        <f>$A7*$J$2/$H$2*2*'Financial costs'!$B$13/'Financial costs'!$B$15 + $A7*2*'Financial costs'!$D$22*$L$2*(1+'Financial costs'!$B$23)^(W$3-1) + $A7*2*'Financial costs'!$B$17*$L$2</f>
        <v>238061.8246990559</v>
      </c>
      <c r="X7" s="3">
        <f>$A7*$J$2/$H$2*2*'Financial costs'!$B$13/'Financial costs'!$B$15 + $A7*2*'Financial costs'!$D$22*$L$2*(1+'Financial costs'!$B$23)^(X$3-1) + $A7*2*'Financial costs'!$B$17*$L$2</f>
        <v>243853.40139072188</v>
      </c>
      <c r="Y7" s="3">
        <f>$A7*$J$2/$H$2*2*'Financial costs'!$B$13/'Financial costs'!$B$15 + $A7*2*'Financial costs'!$D$22*$L$2*(1+'Financial costs'!$B$23)^(Y$3-1) + $A7*2*'Financial costs'!$B$17*$L$2</f>
        <v>249876.64115005443</v>
      </c>
      <c r="Z7" s="3">
        <f>$A7*$J$2/$H$2*2*'Financial costs'!$B$13/'Financial costs'!$B$15 + $A7*2*'Financial costs'!$D$22*$L$2*(1+'Financial costs'!$B$23)^(Z$3-1) + $A7*2*'Financial costs'!$B$17*$L$2</f>
        <v>256140.81049976029</v>
      </c>
      <c r="AA7" s="3">
        <f>$A7*$J$2/$H$2*2*'Financial costs'!$B$13/'Financial costs'!$B$15 + $A7*2*'Financial costs'!$D$22*$L$2*(1+'Financial costs'!$B$23)^(AA$3-1) + $A7*2*'Financial costs'!$B$17*$L$2</f>
        <v>262655.54662345443</v>
      </c>
      <c r="AB7" s="3">
        <f>$A7*$J$2/$H$2*2*'Financial costs'!$B$13/'Financial costs'!$B$15 + $A7*2*'Financial costs'!$D$22*$L$2*(1+'Financial costs'!$B$23)^(AB$3-1) + $A7*2*'Financial costs'!$B$17*$L$2</f>
        <v>269430.87219209631</v>
      </c>
      <c r="AC7" s="3">
        <f>$A7*$J$2/$H$2*2*'Financial costs'!$B$13/'Financial costs'!$B$15 + $A7*2*'Financial costs'!$D$22*$L$2*(1+'Financial costs'!$B$23)^(AC$3-1) + $A7*2*'Financial costs'!$B$17*$L$2</f>
        <v>276477.21078348393</v>
      </c>
      <c r="AD7" s="3">
        <f>$A7*$J$2/$H$2*2*'Financial costs'!$B$13/'Financial costs'!$B$15 + $A7*2*'Financial costs'!$D$22*$L$2*(1+'Financial costs'!$B$23)^(AD$3-1) + $A7*2*'Financial costs'!$B$17*$L$2</f>
        <v>283805.40291852696</v>
      </c>
      <c r="AE7" s="3">
        <f>$A7*$J$2/$H$2*2*'Financial costs'!$B$13/'Financial costs'!$B$15 + $A7*2*'Financial costs'!$D$22*$L$2*(1+'Financial costs'!$B$23)^(AE$3-1) + $A7*2*'Financial costs'!$B$17*$L$2</f>
        <v>291426.72273897182</v>
      </c>
      <c r="AF7" s="3">
        <f>$A7*$J$2/$H$2*2*'Financial costs'!$B$13/'Financial costs'!$B$15 + $A7*2*'Financial costs'!$D$22*$L$2*(1+'Financial costs'!$B$23)^(AF$3-1) + $A7*2*'Financial costs'!$B$17*$L$2</f>
        <v>299352.89535223437</v>
      </c>
    </row>
    <row r="8" spans="1:32" x14ac:dyDescent="0.25">
      <c r="A8">
        <v>80</v>
      </c>
      <c r="B8" s="2">
        <f t="shared" si="0"/>
        <v>3699429.9037359445</v>
      </c>
      <c r="C8" s="3">
        <f>$A8*$J$2/$H$2*2*'Financial costs'!$B$13/'Financial costs'!$B$15 + $A8*2*'Financial costs'!$D$22*$L$2*(1+'Financial costs'!$B$23)^(C$3-1) + $A8*2*'Financial costs'!$B$17*$L$2</f>
        <v>182117.03703703702</v>
      </c>
      <c r="D8" s="3">
        <f>$A8*$J$2/$H$2*2*'Financial costs'!$B$13/'Financial costs'!$B$15 + $A8*2*'Financial costs'!$D$22*$L$2*(1+'Financial costs'!$B$23)^(D$3-1) + $A8*2*'Financial costs'!$B$17*$L$2</f>
        <v>185137.83703703704</v>
      </c>
      <c r="E8" s="3">
        <f>$A8*$J$2/$H$2*2*'Financial costs'!$B$13/'Financial costs'!$B$15 + $A8*2*'Financial costs'!$D$22*$L$2*(1+'Financial costs'!$B$23)^(E$3-1) + $A8*2*'Financial costs'!$B$17*$L$2</f>
        <v>188279.46903703705</v>
      </c>
      <c r="F8" s="3">
        <f>$A8*$J$2/$H$2*2*'Financial costs'!$B$13/'Financial costs'!$B$15 + $A8*2*'Financial costs'!$D$22*$L$2*(1+'Financial costs'!$B$23)^(F$3-1) + $A8*2*'Financial costs'!$B$17*$L$2</f>
        <v>191546.76631703702</v>
      </c>
      <c r="G8" s="3">
        <f>$A8*$J$2/$H$2*2*'Financial costs'!$B$13/'Financial costs'!$B$15 + $A8*2*'Financial costs'!$D$22*$L$2*(1+'Financial costs'!$B$23)^(G$3-1) + $A8*2*'Financial costs'!$B$17*$L$2</f>
        <v>194944.75548823705</v>
      </c>
      <c r="H8" s="3">
        <f>$A8*$J$2/$H$2*2*'Financial costs'!$B$13/'Financial costs'!$B$15 + $A8*2*'Financial costs'!$D$22*$L$2*(1+'Financial costs'!$B$23)^(H$3-1) + $A8*2*'Financial costs'!$B$17*$L$2</f>
        <v>198478.66422628507</v>
      </c>
      <c r="I8" s="3">
        <f>$A8*$J$2/$H$2*2*'Financial costs'!$B$13/'Financial costs'!$B$15 + $A8*2*'Financial costs'!$D$22*$L$2*(1+'Financial costs'!$B$23)^(I$3-1) + $A8*2*'Financial costs'!$B$17*$L$2</f>
        <v>202153.92931385498</v>
      </c>
      <c r="J8" s="3">
        <f>$A8*$J$2/$H$2*2*'Financial costs'!$B$13/'Financial costs'!$B$15 + $A8*2*'Financial costs'!$D$22*$L$2*(1+'Financial costs'!$B$23)^(J$3-1) + $A8*2*'Financial costs'!$B$17*$L$2</f>
        <v>205976.20500492767</v>
      </c>
      <c r="K8" s="3">
        <f>$A8*$J$2/$H$2*2*'Financial costs'!$B$13/'Financial costs'!$B$15 + $A8*2*'Financial costs'!$D$22*$L$2*(1+'Financial costs'!$B$23)^(K$3-1) + $A8*2*'Financial costs'!$B$17*$L$2</f>
        <v>209951.37172364333</v>
      </c>
      <c r="L8" s="3">
        <f>$A8*$J$2/$H$2*2*'Financial costs'!$B$13/'Financial costs'!$B$15 + $A8*2*'Financial costs'!$D$22*$L$2*(1+'Financial costs'!$B$23)^(L$3-1) + $A8*2*'Financial costs'!$B$17*$L$2</f>
        <v>214085.54511110758</v>
      </c>
      <c r="M8" s="3">
        <f>$A8*$J$2/$H$2*2*'Financial costs'!$B$13/'Financial costs'!$B$15 + $A8*2*'Financial costs'!$D$22*$L$2*(1+'Financial costs'!$B$23)^(M$3-1) + $A8*2*'Financial costs'!$B$17*$L$2</f>
        <v>218385.08543407041</v>
      </c>
      <c r="N8" s="3">
        <f>$A8*$J$2/$H$2*2*'Financial costs'!$B$13/'Financial costs'!$B$15 + $A8*2*'Financial costs'!$D$22*$L$2*(1+'Financial costs'!$B$23)^(N$3-1) + $A8*2*'Financial costs'!$B$17*$L$2</f>
        <v>222856.60736995173</v>
      </c>
      <c r="O8" s="3">
        <f>$A8*$J$2/$H$2*2*'Financial costs'!$B$13/'Financial costs'!$B$15 + $A8*2*'Financial costs'!$D$22*$L$2*(1+'Financial costs'!$B$23)^(O$3-1) + $A8*2*'Financial costs'!$B$17*$L$2</f>
        <v>227506.99018326835</v>
      </c>
      <c r="P8" s="3">
        <f>$A8*$J$2/$H$2*2*'Financial costs'!$B$13/'Financial costs'!$B$15 + $A8*2*'Financial costs'!$D$22*$L$2*(1+'Financial costs'!$B$23)^(P$3-1) + $A8*2*'Financial costs'!$B$17*$L$2</f>
        <v>232343.38830911761</v>
      </c>
      <c r="Q8" s="3">
        <f>$A8*$J$2/$H$2*2*'Financial costs'!$B$13/'Financial costs'!$B$15 + $A8*2*'Financial costs'!$D$22*$L$2*(1+'Financial costs'!$B$23)^(Q$3-1) + $A8*2*'Financial costs'!$B$17*$L$2</f>
        <v>237373.24236000082</v>
      </c>
      <c r="R8" s="3">
        <f>$A8*$J$2/$H$2*2*'Financial costs'!$B$13/'Financial costs'!$B$15 + $A8*2*'Financial costs'!$D$22*$L$2*(1+'Financial costs'!$B$23)^(R$3-1) + $A8*2*'Financial costs'!$B$17*$L$2</f>
        <v>242604.29057291936</v>
      </c>
      <c r="S8" s="3">
        <f>$A8*$J$2/$H$2*2*'Financial costs'!$B$13/'Financial costs'!$B$15 + $A8*2*'Financial costs'!$D$22*$L$2*(1+'Financial costs'!$B$23)^(S$3-1) + $A8*2*'Financial costs'!$B$17*$L$2</f>
        <v>248044.5807143547</v>
      </c>
      <c r="T8" s="3">
        <f>$A8*$J$2/$H$2*2*'Financial costs'!$B$13/'Financial costs'!$B$15 + $A8*2*'Financial costs'!$D$22*$L$2*(1+'Financial costs'!$B$23)^(T$3-1) + $A8*2*'Financial costs'!$B$17*$L$2</f>
        <v>253702.48246144739</v>
      </c>
      <c r="U8" s="3">
        <f>$A8*$J$2/$H$2*2*'Financial costs'!$B$13/'Financial costs'!$B$15 + $A8*2*'Financial costs'!$D$22*$L$2*(1+'Financial costs'!$B$23)^(U$3-1) + $A8*2*'Financial costs'!$B$17*$L$2</f>
        <v>259586.70027842384</v>
      </c>
      <c r="V8" s="3">
        <f>$A8*$J$2/$H$2*2*'Financial costs'!$B$13/'Financial costs'!$B$15 + $A8*2*'Financial costs'!$D$22*$L$2*(1+'Financial costs'!$B$23)^(V$3-1) + $A8*2*'Financial costs'!$B$17*$L$2</f>
        <v>265706.28680807934</v>
      </c>
      <c r="W8" s="3">
        <f>$A8*$J$2/$H$2*2*'Financial costs'!$B$13/'Financial costs'!$B$15 + $A8*2*'Financial costs'!$D$22*$L$2*(1+'Financial costs'!$B$23)^(W$3-1) + $A8*2*'Financial costs'!$B$17*$L$2</f>
        <v>272070.656798921</v>
      </c>
      <c r="X8" s="3">
        <f>$A8*$J$2/$H$2*2*'Financial costs'!$B$13/'Financial costs'!$B$15 + $A8*2*'Financial costs'!$D$22*$L$2*(1+'Financial costs'!$B$23)^(X$3-1) + $A8*2*'Financial costs'!$B$17*$L$2</f>
        <v>278689.60158939636</v>
      </c>
      <c r="Y8" s="3">
        <f>$A8*$J$2/$H$2*2*'Financial costs'!$B$13/'Financial costs'!$B$15 + $A8*2*'Financial costs'!$D$22*$L$2*(1+'Financial costs'!$B$23)^(Y$3-1) + $A8*2*'Financial costs'!$B$17*$L$2</f>
        <v>285573.30417149077</v>
      </c>
      <c r="Z8" s="3">
        <f>$A8*$J$2/$H$2*2*'Financial costs'!$B$13/'Financial costs'!$B$15 + $A8*2*'Financial costs'!$D$22*$L$2*(1+'Financial costs'!$B$23)^(Z$3-1) + $A8*2*'Financial costs'!$B$17*$L$2</f>
        <v>292732.35485686886</v>
      </c>
      <c r="AA8" s="3">
        <f>$A8*$J$2/$H$2*2*'Financial costs'!$B$13/'Financial costs'!$B$15 + $A8*2*'Financial costs'!$D$22*$L$2*(1+'Financial costs'!$B$23)^(AA$3-1) + $A8*2*'Financial costs'!$B$17*$L$2</f>
        <v>300177.76756966219</v>
      </c>
      <c r="AB8" s="3">
        <f>$A8*$J$2/$H$2*2*'Financial costs'!$B$13/'Financial costs'!$B$15 + $A8*2*'Financial costs'!$D$22*$L$2*(1+'Financial costs'!$B$23)^(AB$3-1) + $A8*2*'Financial costs'!$B$17*$L$2</f>
        <v>307920.99679096724</v>
      </c>
      <c r="AC8" s="3">
        <f>$A8*$J$2/$H$2*2*'Financial costs'!$B$13/'Financial costs'!$B$15 + $A8*2*'Financial costs'!$D$22*$L$2*(1+'Financial costs'!$B$23)^(AC$3-1) + $A8*2*'Financial costs'!$B$17*$L$2</f>
        <v>315973.95518112445</v>
      </c>
      <c r="AD8" s="3">
        <f>$A8*$J$2/$H$2*2*'Financial costs'!$B$13/'Financial costs'!$B$15 + $A8*2*'Financial costs'!$D$22*$L$2*(1+'Financial costs'!$B$23)^(AD$3-1) + $A8*2*'Financial costs'!$B$17*$L$2</f>
        <v>324349.03190688795</v>
      </c>
      <c r="AE8" s="3">
        <f>$A8*$J$2/$H$2*2*'Financial costs'!$B$13/'Financial costs'!$B$15 + $A8*2*'Financial costs'!$D$22*$L$2*(1+'Financial costs'!$B$23)^(AE$3-1) + $A8*2*'Financial costs'!$B$17*$L$2</f>
        <v>333059.11170168204</v>
      </c>
      <c r="AF8" s="3">
        <f>$A8*$J$2/$H$2*2*'Financial costs'!$B$13/'Financial costs'!$B$15 + $A8*2*'Financial costs'!$D$22*$L$2*(1+'Financial costs'!$B$23)^(AF$3-1) + $A8*2*'Financial costs'!$B$17*$L$2</f>
        <v>342117.59468826785</v>
      </c>
    </row>
    <row r="9" spans="1:32" x14ac:dyDescent="0.25">
      <c r="A9">
        <v>90</v>
      </c>
      <c r="B9" s="2">
        <f t="shared" si="0"/>
        <v>4161858.6417029384</v>
      </c>
      <c r="C9" s="3">
        <f>$A9*$J$2/$H$2*2*'Financial costs'!$B$13/'Financial costs'!$B$15 + $A9*2*'Financial costs'!$D$22*$L$2*(1+'Financial costs'!$B$23)^(C$3-1) + $A9*2*'Financial costs'!$B$17*$L$2</f>
        <v>204881.66666666666</v>
      </c>
      <c r="D9" s="3">
        <f>$A9*$J$2/$H$2*2*'Financial costs'!$B$13/'Financial costs'!$B$15 + $A9*2*'Financial costs'!$D$22*$L$2*(1+'Financial costs'!$B$23)^(D$3-1) + $A9*2*'Financial costs'!$B$17*$L$2</f>
        <v>208280.06666666668</v>
      </c>
      <c r="E9" s="3">
        <f>$A9*$J$2/$H$2*2*'Financial costs'!$B$13/'Financial costs'!$B$15 + $A9*2*'Financial costs'!$D$22*$L$2*(1+'Financial costs'!$B$23)^(E$3-1) + $A9*2*'Financial costs'!$B$17*$L$2</f>
        <v>211814.40266666666</v>
      </c>
      <c r="F9" s="3">
        <f>$A9*$J$2/$H$2*2*'Financial costs'!$B$13/'Financial costs'!$B$15 + $A9*2*'Financial costs'!$D$22*$L$2*(1+'Financial costs'!$B$23)^(F$3-1) + $A9*2*'Financial costs'!$B$17*$L$2</f>
        <v>215490.11210666667</v>
      </c>
      <c r="G9" s="3">
        <f>$A9*$J$2/$H$2*2*'Financial costs'!$B$13/'Financial costs'!$B$15 + $A9*2*'Financial costs'!$D$22*$L$2*(1+'Financial costs'!$B$23)^(G$3-1) + $A9*2*'Financial costs'!$B$17*$L$2</f>
        <v>219312.84992426669</v>
      </c>
      <c r="H9" s="3">
        <f>$A9*$J$2/$H$2*2*'Financial costs'!$B$13/'Financial costs'!$B$15 + $A9*2*'Financial costs'!$D$22*$L$2*(1+'Financial costs'!$B$23)^(H$3-1) + $A9*2*'Financial costs'!$B$17*$L$2</f>
        <v>223288.49725457068</v>
      </c>
      <c r="I9" s="3">
        <f>$A9*$J$2/$H$2*2*'Financial costs'!$B$13/'Financial costs'!$B$15 + $A9*2*'Financial costs'!$D$22*$L$2*(1+'Financial costs'!$B$23)^(I$3-1) + $A9*2*'Financial costs'!$B$17*$L$2</f>
        <v>227423.17047808686</v>
      </c>
      <c r="J9" s="3">
        <f>$A9*$J$2/$H$2*2*'Financial costs'!$B$13/'Financial costs'!$B$15 + $A9*2*'Financial costs'!$D$22*$L$2*(1+'Financial costs'!$B$23)^(J$3-1) + $A9*2*'Financial costs'!$B$17*$L$2</f>
        <v>231723.23063054367</v>
      </c>
      <c r="K9" s="3">
        <f>$A9*$J$2/$H$2*2*'Financial costs'!$B$13/'Financial costs'!$B$15 + $A9*2*'Financial costs'!$D$22*$L$2*(1+'Financial costs'!$B$23)^(K$3-1) + $A9*2*'Financial costs'!$B$17*$L$2</f>
        <v>236195.29318909874</v>
      </c>
      <c r="L9" s="3">
        <f>$A9*$J$2/$H$2*2*'Financial costs'!$B$13/'Financial costs'!$B$15 + $A9*2*'Financial costs'!$D$22*$L$2*(1+'Financial costs'!$B$23)^(L$3-1) + $A9*2*'Financial costs'!$B$17*$L$2</f>
        <v>240846.23824999604</v>
      </c>
      <c r="M9" s="3">
        <f>$A9*$J$2/$H$2*2*'Financial costs'!$B$13/'Financial costs'!$B$15 + $A9*2*'Financial costs'!$D$22*$L$2*(1+'Financial costs'!$B$23)^(M$3-1) + $A9*2*'Financial costs'!$B$17*$L$2</f>
        <v>245683.22111332923</v>
      </c>
      <c r="N9" s="3">
        <f>$A9*$J$2/$H$2*2*'Financial costs'!$B$13/'Financial costs'!$B$15 + $A9*2*'Financial costs'!$D$22*$L$2*(1+'Financial costs'!$B$23)^(N$3-1) + $A9*2*'Financial costs'!$B$17*$L$2</f>
        <v>250713.68329119572</v>
      </c>
      <c r="O9" s="3">
        <f>$A9*$J$2/$H$2*2*'Financial costs'!$B$13/'Financial costs'!$B$15 + $A9*2*'Financial costs'!$D$22*$L$2*(1+'Financial costs'!$B$23)^(O$3-1) + $A9*2*'Financial costs'!$B$17*$L$2</f>
        <v>255945.36395617691</v>
      </c>
      <c r="P9" s="3">
        <f>$A9*$J$2/$H$2*2*'Financial costs'!$B$13/'Financial costs'!$B$15 + $A9*2*'Financial costs'!$D$22*$L$2*(1+'Financial costs'!$B$23)^(P$3-1) + $A9*2*'Financial costs'!$B$17*$L$2</f>
        <v>261386.31184775732</v>
      </c>
      <c r="Q9" s="3">
        <f>$A9*$J$2/$H$2*2*'Financial costs'!$B$13/'Financial costs'!$B$15 + $A9*2*'Financial costs'!$D$22*$L$2*(1+'Financial costs'!$B$23)^(Q$3-1) + $A9*2*'Financial costs'!$B$17*$L$2</f>
        <v>267044.89765500091</v>
      </c>
      <c r="R9" s="3">
        <f>$A9*$J$2/$H$2*2*'Financial costs'!$B$13/'Financial costs'!$B$15 + $A9*2*'Financial costs'!$D$22*$L$2*(1+'Financial costs'!$B$23)^(R$3-1) + $A9*2*'Financial costs'!$B$17*$L$2</f>
        <v>272929.82689453429</v>
      </c>
      <c r="S9" s="3">
        <f>$A9*$J$2/$H$2*2*'Financial costs'!$B$13/'Financial costs'!$B$15 + $A9*2*'Financial costs'!$D$22*$L$2*(1+'Financial costs'!$B$23)^(S$3-1) + $A9*2*'Financial costs'!$B$17*$L$2</f>
        <v>279050.15330364904</v>
      </c>
      <c r="T9" s="3">
        <f>$A9*$J$2/$H$2*2*'Financial costs'!$B$13/'Financial costs'!$B$15 + $A9*2*'Financial costs'!$D$22*$L$2*(1+'Financial costs'!$B$23)^(T$3-1) + $A9*2*'Financial costs'!$B$17*$L$2</f>
        <v>285415.29276912834</v>
      </c>
      <c r="U9" s="3">
        <f>$A9*$J$2/$H$2*2*'Financial costs'!$B$13/'Financial costs'!$B$15 + $A9*2*'Financial costs'!$D$22*$L$2*(1+'Financial costs'!$B$23)^(U$3-1) + $A9*2*'Financial costs'!$B$17*$L$2</f>
        <v>292035.03781322681</v>
      </c>
      <c r="V9" s="3">
        <f>$A9*$J$2/$H$2*2*'Financial costs'!$B$13/'Financial costs'!$B$15 + $A9*2*'Financial costs'!$D$22*$L$2*(1+'Financial costs'!$B$23)^(V$3-1) + $A9*2*'Financial costs'!$B$17*$L$2</f>
        <v>298919.57265908923</v>
      </c>
      <c r="W9" s="3">
        <f>$A9*$J$2/$H$2*2*'Financial costs'!$B$13/'Financial costs'!$B$15 + $A9*2*'Financial costs'!$D$22*$L$2*(1+'Financial costs'!$B$23)^(W$3-1) + $A9*2*'Financial costs'!$B$17*$L$2</f>
        <v>306079.48889878613</v>
      </c>
      <c r="X9" s="3">
        <f>$A9*$J$2/$H$2*2*'Financial costs'!$B$13/'Financial costs'!$B$15 + $A9*2*'Financial costs'!$D$22*$L$2*(1+'Financial costs'!$B$23)^(X$3-1) + $A9*2*'Financial costs'!$B$17*$L$2</f>
        <v>313525.80178807094</v>
      </c>
      <c r="Y9" s="3">
        <f>$A9*$J$2/$H$2*2*'Financial costs'!$B$13/'Financial costs'!$B$15 + $A9*2*'Financial costs'!$D$22*$L$2*(1+'Financial costs'!$B$23)^(Y$3-1) + $A9*2*'Financial costs'!$B$17*$L$2</f>
        <v>321269.96719292714</v>
      </c>
      <c r="Z9" s="3">
        <f>$A9*$J$2/$H$2*2*'Financial costs'!$B$13/'Financial costs'!$B$15 + $A9*2*'Financial costs'!$D$22*$L$2*(1+'Financial costs'!$B$23)^(Z$3-1) + $A9*2*'Financial costs'!$B$17*$L$2</f>
        <v>329323.89921397751</v>
      </c>
      <c r="AA9" s="3">
        <f>$A9*$J$2/$H$2*2*'Financial costs'!$B$13/'Financial costs'!$B$15 + $A9*2*'Financial costs'!$D$22*$L$2*(1+'Financial costs'!$B$23)^(AA$3-1) + $A9*2*'Financial costs'!$B$17*$L$2</f>
        <v>337699.98851587001</v>
      </c>
      <c r="AB9" s="3">
        <f>$A9*$J$2/$H$2*2*'Financial costs'!$B$13/'Financial costs'!$B$15 + $A9*2*'Financial costs'!$D$22*$L$2*(1+'Financial costs'!$B$23)^(AB$3-1) + $A9*2*'Financial costs'!$B$17*$L$2</f>
        <v>346411.12138983817</v>
      </c>
      <c r="AC9" s="3">
        <f>$A9*$J$2/$H$2*2*'Financial costs'!$B$13/'Financial costs'!$B$15 + $A9*2*'Financial costs'!$D$22*$L$2*(1+'Financial costs'!$B$23)^(AC$3-1) + $A9*2*'Financial costs'!$B$17*$L$2</f>
        <v>355470.69957876496</v>
      </c>
      <c r="AD9" s="3">
        <f>$A9*$J$2/$H$2*2*'Financial costs'!$B$13/'Financial costs'!$B$15 + $A9*2*'Financial costs'!$D$22*$L$2*(1+'Financial costs'!$B$23)^(AD$3-1) + $A9*2*'Financial costs'!$B$17*$L$2</f>
        <v>364892.66089524893</v>
      </c>
      <c r="AE9" s="3">
        <f>$A9*$J$2/$H$2*2*'Financial costs'!$B$13/'Financial costs'!$B$15 + $A9*2*'Financial costs'!$D$22*$L$2*(1+'Financial costs'!$B$23)^(AE$3-1) + $A9*2*'Financial costs'!$B$17*$L$2</f>
        <v>374691.50066439225</v>
      </c>
      <c r="AF9" s="3">
        <f>$A9*$J$2/$H$2*2*'Financial costs'!$B$13/'Financial costs'!$B$15 + $A9*2*'Financial costs'!$D$22*$L$2*(1+'Financial costs'!$B$23)^(AF$3-1) + $A9*2*'Financial costs'!$B$17*$L$2</f>
        <v>384882.29402430134</v>
      </c>
    </row>
    <row r="10" spans="1:32" x14ac:dyDescent="0.25">
      <c r="A10">
        <v>100</v>
      </c>
      <c r="B10" s="2">
        <f t="shared" si="0"/>
        <v>4624287.3796699326</v>
      </c>
      <c r="C10" s="3">
        <f>$A10*$J$2/$H$2*2*'Financial costs'!$B$13/'Financial costs'!$B$15 + $A10*2*'Financial costs'!$D$22*$L$2*(1+'Financial costs'!$B$23)^(C$3-1) + $A10*2*'Financial costs'!$B$17*$L$2</f>
        <v>227646.29629629629</v>
      </c>
      <c r="D10" s="3">
        <f>$A10*$J$2/$H$2*2*'Financial costs'!$B$13/'Financial costs'!$B$15 + $A10*2*'Financial costs'!$D$22*$L$2*(1+'Financial costs'!$B$23)^(D$3-1) + $A10*2*'Financial costs'!$B$17*$L$2</f>
        <v>231422.29629629629</v>
      </c>
      <c r="E10" s="3">
        <f>$A10*$J$2/$H$2*2*'Financial costs'!$B$13/'Financial costs'!$B$15 + $A10*2*'Financial costs'!$D$22*$L$2*(1+'Financial costs'!$B$23)^(E$3-1) + $A10*2*'Financial costs'!$B$17*$L$2</f>
        <v>235349.33629629633</v>
      </c>
      <c r="F10" s="3">
        <f>$A10*$J$2/$H$2*2*'Financial costs'!$B$13/'Financial costs'!$B$15 + $A10*2*'Financial costs'!$D$22*$L$2*(1+'Financial costs'!$B$23)^(F$3-1) + $A10*2*'Financial costs'!$B$17*$L$2</f>
        <v>239433.45789629631</v>
      </c>
      <c r="G10" s="3">
        <f>$A10*$J$2/$H$2*2*'Financial costs'!$B$13/'Financial costs'!$B$15 + $A10*2*'Financial costs'!$D$22*$L$2*(1+'Financial costs'!$B$23)^(G$3-1) + $A10*2*'Financial costs'!$B$17*$L$2</f>
        <v>243680.94436029633</v>
      </c>
      <c r="H10" s="3">
        <f>$A10*$J$2/$H$2*2*'Financial costs'!$B$13/'Financial costs'!$B$15 + $A10*2*'Financial costs'!$D$22*$L$2*(1+'Financial costs'!$B$23)^(H$3-1) + $A10*2*'Financial costs'!$B$17*$L$2</f>
        <v>248098.33028285636</v>
      </c>
      <c r="I10" s="3">
        <f>$A10*$J$2/$H$2*2*'Financial costs'!$B$13/'Financial costs'!$B$15 + $A10*2*'Financial costs'!$D$22*$L$2*(1+'Financial costs'!$B$23)^(I$3-1) + $A10*2*'Financial costs'!$B$17*$L$2</f>
        <v>252692.41164231874</v>
      </c>
      <c r="J10" s="3">
        <f>$A10*$J$2/$H$2*2*'Financial costs'!$B$13/'Financial costs'!$B$15 + $A10*2*'Financial costs'!$D$22*$L$2*(1+'Financial costs'!$B$23)^(J$3-1) + $A10*2*'Financial costs'!$B$17*$L$2</f>
        <v>257470.25625615963</v>
      </c>
      <c r="K10" s="3">
        <f>$A10*$J$2/$H$2*2*'Financial costs'!$B$13/'Financial costs'!$B$15 + $A10*2*'Financial costs'!$D$22*$L$2*(1+'Financial costs'!$B$23)^(K$3-1) + $A10*2*'Financial costs'!$B$17*$L$2</f>
        <v>262439.21465455415</v>
      </c>
      <c r="L10" s="3">
        <f>$A10*$J$2/$H$2*2*'Financial costs'!$B$13/'Financial costs'!$B$15 + $A10*2*'Financial costs'!$D$22*$L$2*(1+'Financial costs'!$B$23)^(L$3-1) + $A10*2*'Financial costs'!$B$17*$L$2</f>
        <v>267606.93138888449</v>
      </c>
      <c r="M10" s="3">
        <f>$A10*$J$2/$H$2*2*'Financial costs'!$B$13/'Financial costs'!$B$15 + $A10*2*'Financial costs'!$D$22*$L$2*(1+'Financial costs'!$B$23)^(M$3-1) + $A10*2*'Financial costs'!$B$17*$L$2</f>
        <v>272981.35679258802</v>
      </c>
      <c r="N10" s="3">
        <f>$A10*$J$2/$H$2*2*'Financial costs'!$B$13/'Financial costs'!$B$15 + $A10*2*'Financial costs'!$D$22*$L$2*(1+'Financial costs'!$B$23)^(N$3-1) + $A10*2*'Financial costs'!$B$17*$L$2</f>
        <v>278570.75921243971</v>
      </c>
      <c r="O10" s="3">
        <f>$A10*$J$2/$H$2*2*'Financial costs'!$B$13/'Financial costs'!$B$15 + $A10*2*'Financial costs'!$D$22*$L$2*(1+'Financial costs'!$B$23)^(O$3-1) + $A10*2*'Financial costs'!$B$17*$L$2</f>
        <v>284383.73772908543</v>
      </c>
      <c r="P10" s="3">
        <f>$A10*$J$2/$H$2*2*'Financial costs'!$B$13/'Financial costs'!$B$15 + $A10*2*'Financial costs'!$D$22*$L$2*(1+'Financial costs'!$B$23)^(P$3-1) + $A10*2*'Financial costs'!$B$17*$L$2</f>
        <v>290429.23538639705</v>
      </c>
      <c r="Q10" s="3">
        <f>$A10*$J$2/$H$2*2*'Financial costs'!$B$13/'Financial costs'!$B$15 + $A10*2*'Financial costs'!$D$22*$L$2*(1+'Financial costs'!$B$23)^(Q$3-1) + $A10*2*'Financial costs'!$B$17*$L$2</f>
        <v>296716.55295000109</v>
      </c>
      <c r="R10" s="3">
        <f>$A10*$J$2/$H$2*2*'Financial costs'!$B$13/'Financial costs'!$B$15 + $A10*2*'Financial costs'!$D$22*$L$2*(1+'Financial costs'!$B$23)^(R$3-1) + $A10*2*'Financial costs'!$B$17*$L$2</f>
        <v>303255.36321614927</v>
      </c>
      <c r="S10" s="3">
        <f>$A10*$J$2/$H$2*2*'Financial costs'!$B$13/'Financial costs'!$B$15 + $A10*2*'Financial costs'!$D$22*$L$2*(1+'Financial costs'!$B$23)^(S$3-1) + $A10*2*'Financial costs'!$B$17*$L$2</f>
        <v>310055.72589294339</v>
      </c>
      <c r="T10" s="3">
        <f>$A10*$J$2/$H$2*2*'Financial costs'!$B$13/'Financial costs'!$B$15 + $A10*2*'Financial costs'!$D$22*$L$2*(1+'Financial costs'!$B$23)^(T$3-1) + $A10*2*'Financial costs'!$B$17*$L$2</f>
        <v>317128.10307680926</v>
      </c>
      <c r="U10" s="3">
        <f>$A10*$J$2/$H$2*2*'Financial costs'!$B$13/'Financial costs'!$B$15 + $A10*2*'Financial costs'!$D$22*$L$2*(1+'Financial costs'!$B$23)^(U$3-1) + $A10*2*'Financial costs'!$B$17*$L$2</f>
        <v>324483.37534802983</v>
      </c>
      <c r="V10" s="3">
        <f>$A10*$J$2/$H$2*2*'Financial costs'!$B$13/'Financial costs'!$B$15 + $A10*2*'Financial costs'!$D$22*$L$2*(1+'Financial costs'!$B$23)^(V$3-1) + $A10*2*'Financial costs'!$B$17*$L$2</f>
        <v>332132.85851009918</v>
      </c>
      <c r="W10" s="3">
        <f>$A10*$J$2/$H$2*2*'Financial costs'!$B$13/'Financial costs'!$B$15 + $A10*2*'Financial costs'!$D$22*$L$2*(1+'Financial costs'!$B$23)^(W$3-1) + $A10*2*'Financial costs'!$B$17*$L$2</f>
        <v>340088.32099865127</v>
      </c>
      <c r="X10" s="3">
        <f>$A10*$J$2/$H$2*2*'Financial costs'!$B$13/'Financial costs'!$B$15 + $A10*2*'Financial costs'!$D$22*$L$2*(1+'Financial costs'!$B$23)^(X$3-1) + $A10*2*'Financial costs'!$B$17*$L$2</f>
        <v>348362.00198674551</v>
      </c>
      <c r="Y10" s="3">
        <f>$A10*$J$2/$H$2*2*'Financial costs'!$B$13/'Financial costs'!$B$15 + $A10*2*'Financial costs'!$D$22*$L$2*(1+'Financial costs'!$B$23)^(Y$3-1) + $A10*2*'Financial costs'!$B$17*$L$2</f>
        <v>356966.63021436345</v>
      </c>
      <c r="Z10" s="3">
        <f>$A10*$J$2/$H$2*2*'Financial costs'!$B$13/'Financial costs'!$B$15 + $A10*2*'Financial costs'!$D$22*$L$2*(1+'Financial costs'!$B$23)^(Z$3-1) + $A10*2*'Financial costs'!$B$17*$L$2</f>
        <v>365915.44357108616</v>
      </c>
      <c r="AA10" s="3">
        <f>$A10*$J$2/$H$2*2*'Financial costs'!$B$13/'Financial costs'!$B$15 + $A10*2*'Financial costs'!$D$22*$L$2*(1+'Financial costs'!$B$23)^(AA$3-1) + $A10*2*'Financial costs'!$B$17*$L$2</f>
        <v>375222.20946207776</v>
      </c>
      <c r="AB10" s="3">
        <f>$A10*$J$2/$H$2*2*'Financial costs'!$B$13/'Financial costs'!$B$15 + $A10*2*'Financial costs'!$D$22*$L$2*(1+'Financial costs'!$B$23)^(AB$3-1) + $A10*2*'Financial costs'!$B$17*$L$2</f>
        <v>384901.2459887091</v>
      </c>
      <c r="AC10" s="3">
        <f>$A10*$J$2/$H$2*2*'Financial costs'!$B$13/'Financial costs'!$B$15 + $A10*2*'Financial costs'!$D$22*$L$2*(1+'Financial costs'!$B$23)^(AC$3-1) + $A10*2*'Financial costs'!$B$17*$L$2</f>
        <v>394967.44397640554</v>
      </c>
      <c r="AD10" s="3">
        <f>$A10*$J$2/$H$2*2*'Financial costs'!$B$13/'Financial costs'!$B$15 + $A10*2*'Financial costs'!$D$22*$L$2*(1+'Financial costs'!$B$23)^(AD$3-1) + $A10*2*'Financial costs'!$B$17*$L$2</f>
        <v>405436.28988360992</v>
      </c>
      <c r="AE10" s="3">
        <f>$A10*$J$2/$H$2*2*'Financial costs'!$B$13/'Financial costs'!$B$15 + $A10*2*'Financial costs'!$D$22*$L$2*(1+'Financial costs'!$B$23)^(AE$3-1) + $A10*2*'Financial costs'!$B$17*$L$2</f>
        <v>416323.88962710253</v>
      </c>
      <c r="AF10" s="3">
        <f>$A10*$J$2/$H$2*2*'Financial costs'!$B$13/'Financial costs'!$B$15 + $A10*2*'Financial costs'!$D$22*$L$2*(1+'Financial costs'!$B$23)^(AF$3-1) + $A10*2*'Financial costs'!$B$17*$L$2</f>
        <v>427646.99336033477</v>
      </c>
    </row>
    <row r="11" spans="1:32" x14ac:dyDescent="0.25">
      <c r="A11">
        <v>110</v>
      </c>
      <c r="B11" s="2">
        <f t="shared" si="0"/>
        <v>5086716.1176369237</v>
      </c>
      <c r="C11" s="3">
        <f>$A11*$J$2/$H$2*2*'Financial costs'!$B$13/'Financial costs'!$B$15 + $A11*2*'Financial costs'!$D$22*$L$2*(1+'Financial costs'!$B$23)^(C$3-1) + $A11*2*'Financial costs'!$B$17*$L$2</f>
        <v>250410.92592592596</v>
      </c>
      <c r="D11" s="3">
        <f>$A11*$J$2/$H$2*2*'Financial costs'!$B$13/'Financial costs'!$B$15 + $A11*2*'Financial costs'!$D$22*$L$2*(1+'Financial costs'!$B$23)^(D$3-1) + $A11*2*'Financial costs'!$B$17*$L$2</f>
        <v>254564.52592592593</v>
      </c>
      <c r="E11" s="3">
        <f>$A11*$J$2/$H$2*2*'Financial costs'!$B$13/'Financial costs'!$B$15 + $A11*2*'Financial costs'!$D$22*$L$2*(1+'Financial costs'!$B$23)^(E$3-1) + $A11*2*'Financial costs'!$B$17*$L$2</f>
        <v>258884.26992592594</v>
      </c>
      <c r="F11" s="3">
        <f>$A11*$J$2/$H$2*2*'Financial costs'!$B$13/'Financial costs'!$B$15 + $A11*2*'Financial costs'!$D$22*$L$2*(1+'Financial costs'!$B$23)^(F$3-1) + $A11*2*'Financial costs'!$B$17*$L$2</f>
        <v>263376.80368592596</v>
      </c>
      <c r="G11" s="3">
        <f>$A11*$J$2/$H$2*2*'Financial costs'!$B$13/'Financial costs'!$B$15 + $A11*2*'Financial costs'!$D$22*$L$2*(1+'Financial costs'!$B$23)^(G$3-1) + $A11*2*'Financial costs'!$B$17*$L$2</f>
        <v>268049.03879632597</v>
      </c>
      <c r="H11" s="3">
        <f>$A11*$J$2/$H$2*2*'Financial costs'!$B$13/'Financial costs'!$B$15 + $A11*2*'Financial costs'!$D$22*$L$2*(1+'Financial costs'!$B$23)^(H$3-1) + $A11*2*'Financial costs'!$B$17*$L$2</f>
        <v>272908.16331114201</v>
      </c>
      <c r="I11" s="3">
        <f>$A11*$J$2/$H$2*2*'Financial costs'!$B$13/'Financial costs'!$B$15 + $A11*2*'Financial costs'!$D$22*$L$2*(1+'Financial costs'!$B$23)^(I$3-1) + $A11*2*'Financial costs'!$B$17*$L$2</f>
        <v>277961.65280655061</v>
      </c>
      <c r="J11" s="3">
        <f>$A11*$J$2/$H$2*2*'Financial costs'!$B$13/'Financial costs'!$B$15 + $A11*2*'Financial costs'!$D$22*$L$2*(1+'Financial costs'!$B$23)^(J$3-1) + $A11*2*'Financial costs'!$B$17*$L$2</f>
        <v>283217.28188177559</v>
      </c>
      <c r="K11" s="3">
        <f>$A11*$J$2/$H$2*2*'Financial costs'!$B$13/'Financial costs'!$B$15 + $A11*2*'Financial costs'!$D$22*$L$2*(1+'Financial costs'!$B$23)^(K$3-1) + $A11*2*'Financial costs'!$B$17*$L$2</f>
        <v>288683.13612000959</v>
      </c>
      <c r="L11" s="3">
        <f>$A11*$J$2/$H$2*2*'Financial costs'!$B$13/'Financial costs'!$B$15 + $A11*2*'Financial costs'!$D$22*$L$2*(1+'Financial costs'!$B$23)^(L$3-1) + $A11*2*'Financial costs'!$B$17*$L$2</f>
        <v>294367.62452777295</v>
      </c>
      <c r="M11" s="3">
        <f>$A11*$J$2/$H$2*2*'Financial costs'!$B$13/'Financial costs'!$B$15 + $A11*2*'Financial costs'!$D$22*$L$2*(1+'Financial costs'!$B$23)^(M$3-1) + $A11*2*'Financial costs'!$B$17*$L$2</f>
        <v>300279.49247184687</v>
      </c>
      <c r="N11" s="3">
        <f>$A11*$J$2/$H$2*2*'Financial costs'!$B$13/'Financial costs'!$B$15 + $A11*2*'Financial costs'!$D$22*$L$2*(1+'Financial costs'!$B$23)^(N$3-1) + $A11*2*'Financial costs'!$B$17*$L$2</f>
        <v>306427.83513368369</v>
      </c>
      <c r="O11" s="3">
        <f>$A11*$J$2/$H$2*2*'Financial costs'!$B$13/'Financial costs'!$B$15 + $A11*2*'Financial costs'!$D$22*$L$2*(1+'Financial costs'!$B$23)^(O$3-1) + $A11*2*'Financial costs'!$B$17*$L$2</f>
        <v>312822.11150199402</v>
      </c>
      <c r="P11" s="3">
        <f>$A11*$J$2/$H$2*2*'Financial costs'!$B$13/'Financial costs'!$B$15 + $A11*2*'Financial costs'!$D$22*$L$2*(1+'Financial costs'!$B$23)^(P$3-1) + $A11*2*'Financial costs'!$B$17*$L$2</f>
        <v>319472.15892503673</v>
      </c>
      <c r="Q11" s="3">
        <f>$A11*$J$2/$H$2*2*'Financial costs'!$B$13/'Financial costs'!$B$15 + $A11*2*'Financial costs'!$D$22*$L$2*(1+'Financial costs'!$B$23)^(Q$3-1) + $A11*2*'Financial costs'!$B$17*$L$2</f>
        <v>326388.20824500115</v>
      </c>
      <c r="R11" s="3">
        <f>$A11*$J$2/$H$2*2*'Financial costs'!$B$13/'Financial costs'!$B$15 + $A11*2*'Financial costs'!$D$22*$L$2*(1+'Financial costs'!$B$23)^(R$3-1) + $A11*2*'Financial costs'!$B$17*$L$2</f>
        <v>333580.8995377642</v>
      </c>
      <c r="S11" s="3">
        <f>$A11*$J$2/$H$2*2*'Financial costs'!$B$13/'Financial costs'!$B$15 + $A11*2*'Financial costs'!$D$22*$L$2*(1+'Financial costs'!$B$23)^(S$3-1) + $A11*2*'Financial costs'!$B$17*$L$2</f>
        <v>341061.29848223773</v>
      </c>
      <c r="T11" s="3">
        <f>$A11*$J$2/$H$2*2*'Financial costs'!$B$13/'Financial costs'!$B$15 + $A11*2*'Financial costs'!$D$22*$L$2*(1+'Financial costs'!$B$23)^(T$3-1) + $A11*2*'Financial costs'!$B$17*$L$2</f>
        <v>348840.91338449024</v>
      </c>
      <c r="U11" s="3">
        <f>$A11*$J$2/$H$2*2*'Financial costs'!$B$13/'Financial costs'!$B$15 + $A11*2*'Financial costs'!$D$22*$L$2*(1+'Financial costs'!$B$23)^(U$3-1) + $A11*2*'Financial costs'!$B$17*$L$2</f>
        <v>356931.7128828328</v>
      </c>
      <c r="V11" s="3">
        <f>$A11*$J$2/$H$2*2*'Financial costs'!$B$13/'Financial costs'!$B$15 + $A11*2*'Financial costs'!$D$22*$L$2*(1+'Financial costs'!$B$23)^(V$3-1) + $A11*2*'Financial costs'!$B$17*$L$2</f>
        <v>365346.14436110907</v>
      </c>
      <c r="W11" s="3">
        <f>$A11*$J$2/$H$2*2*'Financial costs'!$B$13/'Financial costs'!$B$15 + $A11*2*'Financial costs'!$D$22*$L$2*(1+'Financial costs'!$B$23)^(W$3-1) + $A11*2*'Financial costs'!$B$17*$L$2</f>
        <v>374097.1530985164</v>
      </c>
      <c r="X11" s="3">
        <f>$A11*$J$2/$H$2*2*'Financial costs'!$B$13/'Financial costs'!$B$15 + $A11*2*'Financial costs'!$D$22*$L$2*(1+'Financial costs'!$B$23)^(X$3-1) + $A11*2*'Financial costs'!$B$17*$L$2</f>
        <v>383198.20218542009</v>
      </c>
      <c r="Y11" s="3">
        <f>$A11*$J$2/$H$2*2*'Financial costs'!$B$13/'Financial costs'!$B$15 + $A11*2*'Financial costs'!$D$22*$L$2*(1+'Financial costs'!$B$23)^(Y$3-1) + $A11*2*'Financial costs'!$B$17*$L$2</f>
        <v>392663.29323579982</v>
      </c>
      <c r="Z11" s="3">
        <f>$A11*$J$2/$H$2*2*'Financial costs'!$B$13/'Financial costs'!$B$15 + $A11*2*'Financial costs'!$D$22*$L$2*(1+'Financial costs'!$B$23)^(Z$3-1) + $A11*2*'Financial costs'!$B$17*$L$2</f>
        <v>402506.98792819475</v>
      </c>
      <c r="AA11" s="3">
        <f>$A11*$J$2/$H$2*2*'Financial costs'!$B$13/'Financial costs'!$B$15 + $A11*2*'Financial costs'!$D$22*$L$2*(1+'Financial costs'!$B$23)^(AA$3-1) + $A11*2*'Financial costs'!$B$17*$L$2</f>
        <v>412744.43040828558</v>
      </c>
      <c r="AB11" s="3">
        <f>$A11*$J$2/$H$2*2*'Financial costs'!$B$13/'Financial costs'!$B$15 + $A11*2*'Financial costs'!$D$22*$L$2*(1+'Financial costs'!$B$23)^(AB$3-1) + $A11*2*'Financial costs'!$B$17*$L$2</f>
        <v>423391.37058758002</v>
      </c>
      <c r="AC11" s="3">
        <f>$A11*$J$2/$H$2*2*'Financial costs'!$B$13/'Financial costs'!$B$15 + $A11*2*'Financial costs'!$D$22*$L$2*(1+'Financial costs'!$B$23)^(AC$3-1) + $A11*2*'Financial costs'!$B$17*$L$2</f>
        <v>434464.18837404612</v>
      </c>
      <c r="AD11" s="3">
        <f>$A11*$J$2/$H$2*2*'Financial costs'!$B$13/'Financial costs'!$B$15 + $A11*2*'Financial costs'!$D$22*$L$2*(1+'Financial costs'!$B$23)^(AD$3-1) + $A11*2*'Financial costs'!$B$17*$L$2</f>
        <v>445979.91887197096</v>
      </c>
      <c r="AE11" s="3">
        <f>$A11*$J$2/$H$2*2*'Financial costs'!$B$13/'Financial costs'!$B$15 + $A11*2*'Financial costs'!$D$22*$L$2*(1+'Financial costs'!$B$23)^(AE$3-1) + $A11*2*'Financial costs'!$B$17*$L$2</f>
        <v>457956.27858981281</v>
      </c>
      <c r="AF11" s="3">
        <f>$A11*$J$2/$H$2*2*'Financial costs'!$B$13/'Financial costs'!$B$15 + $A11*2*'Financial costs'!$D$22*$L$2*(1+'Financial costs'!$B$23)^(AF$3-1) + $A11*2*'Financial costs'!$B$17*$L$2</f>
        <v>470411.69269636832</v>
      </c>
    </row>
    <row r="12" spans="1:32" x14ac:dyDescent="0.25">
      <c r="A12">
        <v>120</v>
      </c>
      <c r="B12" s="2">
        <f t="shared" si="0"/>
        <v>5549144.8556039184</v>
      </c>
      <c r="C12" s="3">
        <f>$A12*$J$2/$H$2*2*'Financial costs'!$B$13/'Financial costs'!$B$15 + $A12*2*'Financial costs'!$D$22*$L$2*(1+'Financial costs'!$B$23)^(C$3-1) + $A12*2*'Financial costs'!$B$17*$L$2</f>
        <v>273175.55555555556</v>
      </c>
      <c r="D12" s="3">
        <f>$A12*$J$2/$H$2*2*'Financial costs'!$B$13/'Financial costs'!$B$15 + $A12*2*'Financial costs'!$D$22*$L$2*(1+'Financial costs'!$B$23)^(D$3-1) + $A12*2*'Financial costs'!$B$17*$L$2</f>
        <v>277706.75555555557</v>
      </c>
      <c r="E12" s="3">
        <f>$A12*$J$2/$H$2*2*'Financial costs'!$B$13/'Financial costs'!$B$15 + $A12*2*'Financial costs'!$D$22*$L$2*(1+'Financial costs'!$B$23)^(E$3-1) + $A12*2*'Financial costs'!$B$17*$L$2</f>
        <v>282419.20355555555</v>
      </c>
      <c r="F12" s="3">
        <f>$A12*$J$2/$H$2*2*'Financial costs'!$B$13/'Financial costs'!$B$15 + $A12*2*'Financial costs'!$D$22*$L$2*(1+'Financial costs'!$B$23)^(F$3-1) + $A12*2*'Financial costs'!$B$17*$L$2</f>
        <v>287320.14947555558</v>
      </c>
      <c r="G12" s="3">
        <f>$A12*$J$2/$H$2*2*'Financial costs'!$B$13/'Financial costs'!$B$15 + $A12*2*'Financial costs'!$D$22*$L$2*(1+'Financial costs'!$B$23)^(G$3-1) + $A12*2*'Financial costs'!$B$17*$L$2</f>
        <v>292417.13323235558</v>
      </c>
      <c r="H12" s="3">
        <f>$A12*$J$2/$H$2*2*'Financial costs'!$B$13/'Financial costs'!$B$15 + $A12*2*'Financial costs'!$D$22*$L$2*(1+'Financial costs'!$B$23)^(H$3-1) + $A12*2*'Financial costs'!$B$17*$L$2</f>
        <v>297717.9963394276</v>
      </c>
      <c r="I12" s="3">
        <f>$A12*$J$2/$H$2*2*'Financial costs'!$B$13/'Financial costs'!$B$15 + $A12*2*'Financial costs'!$D$22*$L$2*(1+'Financial costs'!$B$23)^(I$3-1) + $A12*2*'Financial costs'!$B$17*$L$2</f>
        <v>303230.89397078246</v>
      </c>
      <c r="J12" s="3">
        <f>$A12*$J$2/$H$2*2*'Financial costs'!$B$13/'Financial costs'!$B$15 + $A12*2*'Financial costs'!$D$22*$L$2*(1+'Financial costs'!$B$23)^(J$3-1) + $A12*2*'Financial costs'!$B$17*$L$2</f>
        <v>308964.30750739155</v>
      </c>
      <c r="K12" s="3">
        <f>$A12*$J$2/$H$2*2*'Financial costs'!$B$13/'Financial costs'!$B$15 + $A12*2*'Financial costs'!$D$22*$L$2*(1+'Financial costs'!$B$23)^(K$3-1) + $A12*2*'Financial costs'!$B$17*$L$2</f>
        <v>314927.05758546502</v>
      </c>
      <c r="L12" s="3">
        <f>$A12*$J$2/$H$2*2*'Financial costs'!$B$13/'Financial costs'!$B$15 + $A12*2*'Financial costs'!$D$22*$L$2*(1+'Financial costs'!$B$23)^(L$3-1) + $A12*2*'Financial costs'!$B$17*$L$2</f>
        <v>321128.3176666614</v>
      </c>
      <c r="M12" s="3">
        <f>$A12*$J$2/$H$2*2*'Financial costs'!$B$13/'Financial costs'!$B$15 + $A12*2*'Financial costs'!$D$22*$L$2*(1+'Financial costs'!$B$23)^(M$3-1) + $A12*2*'Financial costs'!$B$17*$L$2</f>
        <v>327577.6281511056</v>
      </c>
      <c r="N12" s="3">
        <f>$A12*$J$2/$H$2*2*'Financial costs'!$B$13/'Financial costs'!$B$15 + $A12*2*'Financial costs'!$D$22*$L$2*(1+'Financial costs'!$B$23)^(N$3-1) + $A12*2*'Financial costs'!$B$17*$L$2</f>
        <v>334284.91105492762</v>
      </c>
      <c r="O12" s="3">
        <f>$A12*$J$2/$H$2*2*'Financial costs'!$B$13/'Financial costs'!$B$15 + $A12*2*'Financial costs'!$D$22*$L$2*(1+'Financial costs'!$B$23)^(O$3-1) + $A12*2*'Financial costs'!$B$17*$L$2</f>
        <v>341260.48527490254</v>
      </c>
      <c r="P12" s="3">
        <f>$A12*$J$2/$H$2*2*'Financial costs'!$B$13/'Financial costs'!$B$15 + $A12*2*'Financial costs'!$D$22*$L$2*(1+'Financial costs'!$B$23)^(P$3-1) + $A12*2*'Financial costs'!$B$17*$L$2</f>
        <v>348515.0824636764</v>
      </c>
      <c r="Q12" s="3">
        <f>$A12*$J$2/$H$2*2*'Financial costs'!$B$13/'Financial costs'!$B$15 + $A12*2*'Financial costs'!$D$22*$L$2*(1+'Financial costs'!$B$23)^(Q$3-1) + $A12*2*'Financial costs'!$B$17*$L$2</f>
        <v>356059.86354000127</v>
      </c>
      <c r="R12" s="3">
        <f>$A12*$J$2/$H$2*2*'Financial costs'!$B$13/'Financial costs'!$B$15 + $A12*2*'Financial costs'!$D$22*$L$2*(1+'Financial costs'!$B$23)^(R$3-1) + $A12*2*'Financial costs'!$B$17*$L$2</f>
        <v>363906.43585937907</v>
      </c>
      <c r="S12" s="3">
        <f>$A12*$J$2/$H$2*2*'Financial costs'!$B$13/'Financial costs'!$B$15 + $A12*2*'Financial costs'!$D$22*$L$2*(1+'Financial costs'!$B$23)^(S$3-1) + $A12*2*'Financial costs'!$B$17*$L$2</f>
        <v>372066.87107153208</v>
      </c>
      <c r="T12" s="3">
        <f>$A12*$J$2/$H$2*2*'Financial costs'!$B$13/'Financial costs'!$B$15 + $A12*2*'Financial costs'!$D$22*$L$2*(1+'Financial costs'!$B$23)^(T$3-1) + $A12*2*'Financial costs'!$B$17*$L$2</f>
        <v>380553.7236921711</v>
      </c>
      <c r="U12" s="3">
        <f>$A12*$J$2/$H$2*2*'Financial costs'!$B$13/'Financial costs'!$B$15 + $A12*2*'Financial costs'!$D$22*$L$2*(1+'Financial costs'!$B$23)^(U$3-1) + $A12*2*'Financial costs'!$B$17*$L$2</f>
        <v>389380.05041763576</v>
      </c>
      <c r="V12" s="3">
        <f>$A12*$J$2/$H$2*2*'Financial costs'!$B$13/'Financial costs'!$B$15 + $A12*2*'Financial costs'!$D$22*$L$2*(1+'Financial costs'!$B$23)^(V$3-1) + $A12*2*'Financial costs'!$B$17*$L$2</f>
        <v>398559.43021211895</v>
      </c>
      <c r="W12" s="3">
        <f>$A12*$J$2/$H$2*2*'Financial costs'!$B$13/'Financial costs'!$B$15 + $A12*2*'Financial costs'!$D$22*$L$2*(1+'Financial costs'!$B$23)^(W$3-1) + $A12*2*'Financial costs'!$B$17*$L$2</f>
        <v>408105.98519838153</v>
      </c>
      <c r="X12" s="3">
        <f>$A12*$J$2/$H$2*2*'Financial costs'!$B$13/'Financial costs'!$B$15 + $A12*2*'Financial costs'!$D$22*$L$2*(1+'Financial costs'!$B$23)^(X$3-1) + $A12*2*'Financial costs'!$B$17*$L$2</f>
        <v>418034.4023840946</v>
      </c>
      <c r="Y12" s="3">
        <f>$A12*$J$2/$H$2*2*'Financial costs'!$B$13/'Financial costs'!$B$15 + $A12*2*'Financial costs'!$D$22*$L$2*(1+'Financial costs'!$B$23)^(Y$3-1) + $A12*2*'Financial costs'!$B$17*$L$2</f>
        <v>428359.95625723619</v>
      </c>
      <c r="Z12" s="3">
        <f>$A12*$J$2/$H$2*2*'Financial costs'!$B$13/'Financial costs'!$B$15 + $A12*2*'Financial costs'!$D$22*$L$2*(1+'Financial costs'!$B$23)^(Z$3-1) + $A12*2*'Financial costs'!$B$17*$L$2</f>
        <v>439098.53228530334</v>
      </c>
      <c r="AA12" s="3">
        <f>$A12*$J$2/$H$2*2*'Financial costs'!$B$13/'Financial costs'!$B$15 + $A12*2*'Financial costs'!$D$22*$L$2*(1+'Financial costs'!$B$23)^(AA$3-1) + $A12*2*'Financial costs'!$B$17*$L$2</f>
        <v>450266.65135449328</v>
      </c>
      <c r="AB12" s="3">
        <f>$A12*$J$2/$H$2*2*'Financial costs'!$B$13/'Financial costs'!$B$15 + $A12*2*'Financial costs'!$D$22*$L$2*(1+'Financial costs'!$B$23)^(AB$3-1) + $A12*2*'Financial costs'!$B$17*$L$2</f>
        <v>461881.49518645089</v>
      </c>
      <c r="AC12" s="3">
        <f>$A12*$J$2/$H$2*2*'Financial costs'!$B$13/'Financial costs'!$B$15 + $A12*2*'Financial costs'!$D$22*$L$2*(1+'Financial costs'!$B$23)^(AC$3-1) + $A12*2*'Financial costs'!$B$17*$L$2</f>
        <v>473960.93277168664</v>
      </c>
      <c r="AD12" s="3">
        <f>$A12*$J$2/$H$2*2*'Financial costs'!$B$13/'Financial costs'!$B$15 + $A12*2*'Financial costs'!$D$22*$L$2*(1+'Financial costs'!$B$23)^(AD$3-1) + $A12*2*'Financial costs'!$B$17*$L$2</f>
        <v>486523.54786033189</v>
      </c>
      <c r="AE12" s="3">
        <f>$A12*$J$2/$H$2*2*'Financial costs'!$B$13/'Financial costs'!$B$15 + $A12*2*'Financial costs'!$D$22*$L$2*(1+'Financial costs'!$B$23)^(AE$3-1) + $A12*2*'Financial costs'!$B$17*$L$2</f>
        <v>499588.66755252302</v>
      </c>
      <c r="AF12" s="3">
        <f>$A12*$J$2/$H$2*2*'Financial costs'!$B$13/'Financial costs'!$B$15 + $A12*2*'Financial costs'!$D$22*$L$2*(1+'Financial costs'!$B$23)^(AF$3-1) + $A12*2*'Financial costs'!$B$17*$L$2</f>
        <v>513176.39203240175</v>
      </c>
    </row>
    <row r="13" spans="1:32" x14ac:dyDescent="0.25">
      <c r="A13">
        <v>130</v>
      </c>
      <c r="B13" s="2">
        <f t="shared" si="0"/>
        <v>6011573.5935709113</v>
      </c>
      <c r="C13" s="3">
        <f>$A13*$J$2/$H$2*2*'Financial costs'!$B$13/'Financial costs'!$B$15 + $A13*2*'Financial costs'!$D$22*$L$2*(1+'Financial costs'!$B$23)^(C$3-1) + $A13*2*'Financial costs'!$B$17*$L$2</f>
        <v>295940.18518518517</v>
      </c>
      <c r="D13" s="3">
        <f>$A13*$J$2/$H$2*2*'Financial costs'!$B$13/'Financial costs'!$B$15 + $A13*2*'Financial costs'!$D$22*$L$2*(1+'Financial costs'!$B$23)^(D$3-1) + $A13*2*'Financial costs'!$B$17*$L$2</f>
        <v>300848.98518518521</v>
      </c>
      <c r="E13" s="3">
        <f>$A13*$J$2/$H$2*2*'Financial costs'!$B$13/'Financial costs'!$B$15 + $A13*2*'Financial costs'!$D$22*$L$2*(1+'Financial costs'!$B$23)^(E$3-1) + $A13*2*'Financial costs'!$B$17*$L$2</f>
        <v>305954.13718518522</v>
      </c>
      <c r="F13" s="3">
        <f>$A13*$J$2/$H$2*2*'Financial costs'!$B$13/'Financial costs'!$B$15 + $A13*2*'Financial costs'!$D$22*$L$2*(1+'Financial costs'!$B$23)^(F$3-1) + $A13*2*'Financial costs'!$B$17*$L$2</f>
        <v>311263.49526518519</v>
      </c>
      <c r="G13" s="3">
        <f>$A13*$J$2/$H$2*2*'Financial costs'!$B$13/'Financial costs'!$B$15 + $A13*2*'Financial costs'!$D$22*$L$2*(1+'Financial costs'!$B$23)^(G$3-1) + $A13*2*'Financial costs'!$B$17*$L$2</f>
        <v>316785.2276683852</v>
      </c>
      <c r="H13" s="3">
        <f>$A13*$J$2/$H$2*2*'Financial costs'!$B$13/'Financial costs'!$B$15 + $A13*2*'Financial costs'!$D$22*$L$2*(1+'Financial costs'!$B$23)^(H$3-1) + $A13*2*'Financial costs'!$B$17*$L$2</f>
        <v>322527.82936771325</v>
      </c>
      <c r="I13" s="3">
        <f>$A13*$J$2/$H$2*2*'Financial costs'!$B$13/'Financial costs'!$B$15 + $A13*2*'Financial costs'!$D$22*$L$2*(1+'Financial costs'!$B$23)^(I$3-1) + $A13*2*'Financial costs'!$B$17*$L$2</f>
        <v>328500.13513501437</v>
      </c>
      <c r="J13" s="3">
        <f>$A13*$J$2/$H$2*2*'Financial costs'!$B$13/'Financial costs'!$B$15 + $A13*2*'Financial costs'!$D$22*$L$2*(1+'Financial costs'!$B$23)^(J$3-1) + $A13*2*'Financial costs'!$B$17*$L$2</f>
        <v>334711.33313300752</v>
      </c>
      <c r="K13" s="3">
        <f>$A13*$J$2/$H$2*2*'Financial costs'!$B$13/'Financial costs'!$B$15 + $A13*2*'Financial costs'!$D$22*$L$2*(1+'Financial costs'!$B$23)^(K$3-1) + $A13*2*'Financial costs'!$B$17*$L$2</f>
        <v>341170.9790509204</v>
      </c>
      <c r="L13" s="3">
        <f>$A13*$J$2/$H$2*2*'Financial costs'!$B$13/'Financial costs'!$B$15 + $A13*2*'Financial costs'!$D$22*$L$2*(1+'Financial costs'!$B$23)^(L$3-1) + $A13*2*'Financial costs'!$B$17*$L$2</f>
        <v>347889.01080554986</v>
      </c>
      <c r="M13" s="3">
        <f>$A13*$J$2/$H$2*2*'Financial costs'!$B$13/'Financial costs'!$B$15 + $A13*2*'Financial costs'!$D$22*$L$2*(1+'Financial costs'!$B$23)^(M$3-1) + $A13*2*'Financial costs'!$B$17*$L$2</f>
        <v>354875.76383036445</v>
      </c>
      <c r="N13" s="3">
        <f>$A13*$J$2/$H$2*2*'Financial costs'!$B$13/'Financial costs'!$B$15 + $A13*2*'Financial costs'!$D$22*$L$2*(1+'Financial costs'!$B$23)^(N$3-1) + $A13*2*'Financial costs'!$B$17*$L$2</f>
        <v>362141.98697617161</v>
      </c>
      <c r="O13" s="3">
        <f>$A13*$J$2/$H$2*2*'Financial costs'!$B$13/'Financial costs'!$B$15 + $A13*2*'Financial costs'!$D$22*$L$2*(1+'Financial costs'!$B$23)^(O$3-1) + $A13*2*'Financial costs'!$B$17*$L$2</f>
        <v>369698.85904781107</v>
      </c>
      <c r="P13" s="3">
        <f>$A13*$J$2/$H$2*2*'Financial costs'!$B$13/'Financial costs'!$B$15 + $A13*2*'Financial costs'!$D$22*$L$2*(1+'Financial costs'!$B$23)^(P$3-1) + $A13*2*'Financial costs'!$B$17*$L$2</f>
        <v>377558.00600231613</v>
      </c>
      <c r="Q13" s="3">
        <f>$A13*$J$2/$H$2*2*'Financial costs'!$B$13/'Financial costs'!$B$15 + $A13*2*'Financial costs'!$D$22*$L$2*(1+'Financial costs'!$B$23)^(Q$3-1) + $A13*2*'Financial costs'!$B$17*$L$2</f>
        <v>385731.51883500133</v>
      </c>
      <c r="R13" s="3">
        <f>$A13*$J$2/$H$2*2*'Financial costs'!$B$13/'Financial costs'!$B$15 + $A13*2*'Financial costs'!$D$22*$L$2*(1+'Financial costs'!$B$23)^(R$3-1) + $A13*2*'Financial costs'!$B$17*$L$2</f>
        <v>394231.97218099399</v>
      </c>
      <c r="S13" s="3">
        <f>$A13*$J$2/$H$2*2*'Financial costs'!$B$13/'Financial costs'!$B$15 + $A13*2*'Financial costs'!$D$22*$L$2*(1+'Financial costs'!$B$23)^(S$3-1) + $A13*2*'Financial costs'!$B$17*$L$2</f>
        <v>403072.44366082642</v>
      </c>
      <c r="T13" s="3">
        <f>$A13*$J$2/$H$2*2*'Financial costs'!$B$13/'Financial costs'!$B$15 + $A13*2*'Financial costs'!$D$22*$L$2*(1+'Financial costs'!$B$23)^(T$3-1) + $A13*2*'Financial costs'!$B$17*$L$2</f>
        <v>412266.53399985208</v>
      </c>
      <c r="U13" s="3">
        <f>$A13*$J$2/$H$2*2*'Financial costs'!$B$13/'Financial costs'!$B$15 + $A13*2*'Financial costs'!$D$22*$L$2*(1+'Financial costs'!$B$23)^(U$3-1) + $A13*2*'Financial costs'!$B$17*$L$2</f>
        <v>421828.38795243873</v>
      </c>
      <c r="V13" s="3">
        <f>$A13*$J$2/$H$2*2*'Financial costs'!$B$13/'Financial costs'!$B$15 + $A13*2*'Financial costs'!$D$22*$L$2*(1+'Financial costs'!$B$23)^(V$3-1) + $A13*2*'Financial costs'!$B$17*$L$2</f>
        <v>431772.7160631289</v>
      </c>
      <c r="W13" s="3">
        <f>$A13*$J$2/$H$2*2*'Financial costs'!$B$13/'Financial costs'!$B$15 + $A13*2*'Financial costs'!$D$22*$L$2*(1+'Financial costs'!$B$23)^(W$3-1) + $A13*2*'Financial costs'!$B$17*$L$2</f>
        <v>442114.81729824661</v>
      </c>
      <c r="X13" s="3">
        <f>$A13*$J$2/$H$2*2*'Financial costs'!$B$13/'Financial costs'!$B$15 + $A13*2*'Financial costs'!$D$22*$L$2*(1+'Financial costs'!$B$23)^(X$3-1) + $A13*2*'Financial costs'!$B$17*$L$2</f>
        <v>452870.60258276918</v>
      </c>
      <c r="Y13" s="3">
        <f>$A13*$J$2/$H$2*2*'Financial costs'!$B$13/'Financial costs'!$B$15 + $A13*2*'Financial costs'!$D$22*$L$2*(1+'Financial costs'!$B$23)^(Y$3-1) + $A13*2*'Financial costs'!$B$17*$L$2</f>
        <v>464056.6192786725</v>
      </c>
      <c r="Z13" s="3">
        <f>$A13*$J$2/$H$2*2*'Financial costs'!$B$13/'Financial costs'!$B$15 + $A13*2*'Financial costs'!$D$22*$L$2*(1+'Financial costs'!$B$23)^(Z$3-1) + $A13*2*'Financial costs'!$B$17*$L$2</f>
        <v>475690.07664241194</v>
      </c>
      <c r="AA13" s="3">
        <f>$A13*$J$2/$H$2*2*'Financial costs'!$B$13/'Financial costs'!$B$15 + $A13*2*'Financial costs'!$D$22*$L$2*(1+'Financial costs'!$B$23)^(AA$3-1) + $A13*2*'Financial costs'!$B$17*$L$2</f>
        <v>487788.87230070104</v>
      </c>
      <c r="AB13" s="3">
        <f>$A13*$J$2/$H$2*2*'Financial costs'!$B$13/'Financial costs'!$B$15 + $A13*2*'Financial costs'!$D$22*$L$2*(1+'Financial costs'!$B$23)^(AB$3-1) + $A13*2*'Financial costs'!$B$17*$L$2</f>
        <v>500371.61978532176</v>
      </c>
      <c r="AC13" s="3">
        <f>$A13*$J$2/$H$2*2*'Financial costs'!$B$13/'Financial costs'!$B$15 + $A13*2*'Financial costs'!$D$22*$L$2*(1+'Financial costs'!$B$23)^(AC$3-1) + $A13*2*'Financial costs'!$B$17*$L$2</f>
        <v>513457.67716932716</v>
      </c>
      <c r="AD13" s="3">
        <f>$A13*$J$2/$H$2*2*'Financial costs'!$B$13/'Financial costs'!$B$15 + $A13*2*'Financial costs'!$D$22*$L$2*(1+'Financial costs'!$B$23)^(AD$3-1) + $A13*2*'Financial costs'!$B$17*$L$2</f>
        <v>527067.17684869282</v>
      </c>
      <c r="AE13" s="3">
        <f>$A13*$J$2/$H$2*2*'Financial costs'!$B$13/'Financial costs'!$B$15 + $A13*2*'Financial costs'!$D$22*$L$2*(1+'Financial costs'!$B$23)^(AE$3-1) + $A13*2*'Financial costs'!$B$17*$L$2</f>
        <v>541221.05651523324</v>
      </c>
      <c r="AF13" s="3">
        <f>$A13*$J$2/$H$2*2*'Financial costs'!$B$13/'Financial costs'!$B$15 + $A13*2*'Financial costs'!$D$22*$L$2*(1+'Financial costs'!$B$23)^(AF$3-1) + $A13*2*'Financial costs'!$B$17*$L$2</f>
        <v>555941.09136843518</v>
      </c>
    </row>
    <row r="14" spans="1:32" x14ac:dyDescent="0.25">
      <c r="A14">
        <v>140</v>
      </c>
      <c r="B14" s="2">
        <f t="shared" si="0"/>
        <v>6474002.3315379051</v>
      </c>
      <c r="C14" s="3">
        <f>$A14*$J$2/$H$2*2*'Financial costs'!$B$13/'Financial costs'!$B$15 + $A14*2*'Financial costs'!$D$22*$L$2*(1+'Financial costs'!$B$23)^(C$3-1) + $A14*2*'Financial costs'!$B$17*$L$2</f>
        <v>318704.81481481483</v>
      </c>
      <c r="D14" s="3">
        <f>$A14*$J$2/$H$2*2*'Financial costs'!$B$13/'Financial costs'!$B$15 + $A14*2*'Financial costs'!$D$22*$L$2*(1+'Financial costs'!$B$23)^(D$3-1) + $A14*2*'Financial costs'!$B$17*$L$2</f>
        <v>323991.2148148148</v>
      </c>
      <c r="E14" s="3">
        <f>$A14*$J$2/$H$2*2*'Financial costs'!$B$13/'Financial costs'!$B$15 + $A14*2*'Financial costs'!$D$22*$L$2*(1+'Financial costs'!$B$23)^(E$3-1) + $A14*2*'Financial costs'!$B$17*$L$2</f>
        <v>329489.07081481483</v>
      </c>
      <c r="F14" s="3">
        <f>$A14*$J$2/$H$2*2*'Financial costs'!$B$13/'Financial costs'!$B$15 + $A14*2*'Financial costs'!$D$22*$L$2*(1+'Financial costs'!$B$23)^(F$3-1) + $A14*2*'Financial costs'!$B$17*$L$2</f>
        <v>335206.84105481481</v>
      </c>
      <c r="G14" s="3">
        <f>$A14*$J$2/$H$2*2*'Financial costs'!$B$13/'Financial costs'!$B$15 + $A14*2*'Financial costs'!$D$22*$L$2*(1+'Financial costs'!$B$23)^(G$3-1) + $A14*2*'Financial costs'!$B$17*$L$2</f>
        <v>341153.32210441487</v>
      </c>
      <c r="H14" s="3">
        <f>$A14*$J$2/$H$2*2*'Financial costs'!$B$13/'Financial costs'!$B$15 + $A14*2*'Financial costs'!$D$22*$L$2*(1+'Financial costs'!$B$23)^(H$3-1) + $A14*2*'Financial costs'!$B$17*$L$2</f>
        <v>347337.66239599884</v>
      </c>
      <c r="I14" s="3">
        <f>$A14*$J$2/$H$2*2*'Financial costs'!$B$13/'Financial costs'!$B$15 + $A14*2*'Financial costs'!$D$22*$L$2*(1+'Financial costs'!$B$23)^(I$3-1) + $A14*2*'Financial costs'!$B$17*$L$2</f>
        <v>353769.37629924621</v>
      </c>
      <c r="J14" s="3">
        <f>$A14*$J$2/$H$2*2*'Financial costs'!$B$13/'Financial costs'!$B$15 + $A14*2*'Financial costs'!$D$22*$L$2*(1+'Financial costs'!$B$23)^(J$3-1) + $A14*2*'Financial costs'!$B$17*$L$2</f>
        <v>360458.35875862348</v>
      </c>
      <c r="K14" s="3">
        <f>$A14*$J$2/$H$2*2*'Financial costs'!$B$13/'Financial costs'!$B$15 + $A14*2*'Financial costs'!$D$22*$L$2*(1+'Financial costs'!$B$23)^(K$3-1) + $A14*2*'Financial costs'!$B$17*$L$2</f>
        <v>367414.90051637584</v>
      </c>
      <c r="L14" s="3">
        <f>$A14*$J$2/$H$2*2*'Financial costs'!$B$13/'Financial costs'!$B$15 + $A14*2*'Financial costs'!$D$22*$L$2*(1+'Financial costs'!$B$23)^(L$3-1) + $A14*2*'Financial costs'!$B$17*$L$2</f>
        <v>374649.70394443831</v>
      </c>
      <c r="M14" s="3">
        <f>$A14*$J$2/$H$2*2*'Financial costs'!$B$13/'Financial costs'!$B$15 + $A14*2*'Financial costs'!$D$22*$L$2*(1+'Financial costs'!$B$23)^(M$3-1) + $A14*2*'Financial costs'!$B$17*$L$2</f>
        <v>382173.89950962324</v>
      </c>
      <c r="N14" s="3">
        <f>$A14*$J$2/$H$2*2*'Financial costs'!$B$13/'Financial costs'!$B$15 + $A14*2*'Financial costs'!$D$22*$L$2*(1+'Financial costs'!$B$23)^(N$3-1) + $A14*2*'Financial costs'!$B$17*$L$2</f>
        <v>389999.06289741554</v>
      </c>
      <c r="O14" s="3">
        <f>$A14*$J$2/$H$2*2*'Financial costs'!$B$13/'Financial costs'!$B$15 + $A14*2*'Financial costs'!$D$22*$L$2*(1+'Financial costs'!$B$23)^(O$3-1) + $A14*2*'Financial costs'!$B$17*$L$2</f>
        <v>398137.23282071966</v>
      </c>
      <c r="P14" s="3">
        <f>$A14*$J$2/$H$2*2*'Financial costs'!$B$13/'Financial costs'!$B$15 + $A14*2*'Financial costs'!$D$22*$L$2*(1+'Financial costs'!$B$23)^(P$3-1) + $A14*2*'Financial costs'!$B$17*$L$2</f>
        <v>406600.92954095581</v>
      </c>
      <c r="Q14" s="3">
        <f>$A14*$J$2/$H$2*2*'Financial costs'!$B$13/'Financial costs'!$B$15 + $A14*2*'Financial costs'!$D$22*$L$2*(1+'Financial costs'!$B$23)^(Q$3-1) + $A14*2*'Financial costs'!$B$17*$L$2</f>
        <v>415403.17413000145</v>
      </c>
      <c r="R14" s="3">
        <f>$A14*$J$2/$H$2*2*'Financial costs'!$B$13/'Financial costs'!$B$15 + $A14*2*'Financial costs'!$D$22*$L$2*(1+'Financial costs'!$B$23)^(R$3-1) + $A14*2*'Financial costs'!$B$17*$L$2</f>
        <v>424557.50850260892</v>
      </c>
      <c r="S14" s="3">
        <f>$A14*$J$2/$H$2*2*'Financial costs'!$B$13/'Financial costs'!$B$15 + $A14*2*'Financial costs'!$D$22*$L$2*(1+'Financial costs'!$B$23)^(S$3-1) + $A14*2*'Financial costs'!$B$17*$L$2</f>
        <v>434078.01625012077</v>
      </c>
      <c r="T14" s="3">
        <f>$A14*$J$2/$H$2*2*'Financial costs'!$B$13/'Financial costs'!$B$15 + $A14*2*'Financial costs'!$D$22*$L$2*(1+'Financial costs'!$B$23)^(T$3-1) + $A14*2*'Financial costs'!$B$17*$L$2</f>
        <v>443979.344307533</v>
      </c>
      <c r="U14" s="3">
        <f>$A14*$J$2/$H$2*2*'Financial costs'!$B$13/'Financial costs'!$B$15 + $A14*2*'Financial costs'!$D$22*$L$2*(1+'Financial costs'!$B$23)^(U$3-1) + $A14*2*'Financial costs'!$B$17*$L$2</f>
        <v>454276.72548724175</v>
      </c>
      <c r="V14" s="3">
        <f>$A14*$J$2/$H$2*2*'Financial costs'!$B$13/'Financial costs'!$B$15 + $A14*2*'Financial costs'!$D$22*$L$2*(1+'Financial costs'!$B$23)^(V$3-1) + $A14*2*'Financial costs'!$B$17*$L$2</f>
        <v>464986.00191413885</v>
      </c>
      <c r="W14" s="3">
        <f>$A14*$J$2/$H$2*2*'Financial costs'!$B$13/'Financial costs'!$B$15 + $A14*2*'Financial costs'!$D$22*$L$2*(1+'Financial costs'!$B$23)^(W$3-1) + $A14*2*'Financial costs'!$B$17*$L$2</f>
        <v>476123.6493981118</v>
      </c>
      <c r="X14" s="3">
        <f>$A14*$J$2/$H$2*2*'Financial costs'!$B$13/'Financial costs'!$B$15 + $A14*2*'Financial costs'!$D$22*$L$2*(1+'Financial costs'!$B$23)^(X$3-1) + $A14*2*'Financial costs'!$B$17*$L$2</f>
        <v>487706.80278144375</v>
      </c>
      <c r="Y14" s="3">
        <f>$A14*$J$2/$H$2*2*'Financial costs'!$B$13/'Financial costs'!$B$15 + $A14*2*'Financial costs'!$D$22*$L$2*(1+'Financial costs'!$B$23)^(Y$3-1) + $A14*2*'Financial costs'!$B$17*$L$2</f>
        <v>499753.28230010887</v>
      </c>
      <c r="Z14" s="3">
        <f>$A14*$J$2/$H$2*2*'Financial costs'!$B$13/'Financial costs'!$B$15 + $A14*2*'Financial costs'!$D$22*$L$2*(1+'Financial costs'!$B$23)^(Z$3-1) + $A14*2*'Financial costs'!$B$17*$L$2</f>
        <v>512281.62099952059</v>
      </c>
      <c r="AA14" s="3">
        <f>$A14*$J$2/$H$2*2*'Financial costs'!$B$13/'Financial costs'!$B$15 + $A14*2*'Financial costs'!$D$22*$L$2*(1+'Financial costs'!$B$23)^(AA$3-1) + $A14*2*'Financial costs'!$B$17*$L$2</f>
        <v>525311.09324690886</v>
      </c>
      <c r="AB14" s="3">
        <f>$A14*$J$2/$H$2*2*'Financial costs'!$B$13/'Financial costs'!$B$15 + $A14*2*'Financial costs'!$D$22*$L$2*(1+'Financial costs'!$B$23)^(AB$3-1) + $A14*2*'Financial costs'!$B$17*$L$2</f>
        <v>538861.74438419263</v>
      </c>
      <c r="AC14" s="3">
        <f>$A14*$J$2/$H$2*2*'Financial costs'!$B$13/'Financial costs'!$B$15 + $A14*2*'Financial costs'!$D$22*$L$2*(1+'Financial costs'!$B$23)^(AC$3-1) + $A14*2*'Financial costs'!$B$17*$L$2</f>
        <v>552954.42156696785</v>
      </c>
      <c r="AD14" s="3">
        <f>$A14*$J$2/$H$2*2*'Financial costs'!$B$13/'Financial costs'!$B$15 + $A14*2*'Financial costs'!$D$22*$L$2*(1+'Financial costs'!$B$23)^(AD$3-1) + $A14*2*'Financial costs'!$B$17*$L$2</f>
        <v>567610.80583705392</v>
      </c>
      <c r="AE14" s="3">
        <f>$A14*$J$2/$H$2*2*'Financial costs'!$B$13/'Financial costs'!$B$15 + $A14*2*'Financial costs'!$D$22*$L$2*(1+'Financial costs'!$B$23)^(AE$3-1) + $A14*2*'Financial costs'!$B$17*$L$2</f>
        <v>582853.44547794363</v>
      </c>
      <c r="AF14" s="3">
        <f>$A14*$J$2/$H$2*2*'Financial costs'!$B$13/'Financial costs'!$B$15 + $A14*2*'Financial costs'!$D$22*$L$2*(1+'Financial costs'!$B$23)^(AF$3-1) + $A14*2*'Financial costs'!$B$17*$L$2</f>
        <v>598705.79070446873</v>
      </c>
    </row>
    <row r="15" spans="1:32" x14ac:dyDescent="0.25">
      <c r="A15">
        <v>150</v>
      </c>
      <c r="B15" s="2">
        <f t="shared" si="0"/>
        <v>6936431.0695048971</v>
      </c>
      <c r="C15" s="3">
        <f>$A15*$J$2/$H$2*2*'Financial costs'!$B$13/'Financial costs'!$B$15 + $A15*2*'Financial costs'!$D$22*$L$2*(1+'Financial costs'!$B$23)^(C$3-1) + $A15*2*'Financial costs'!$B$17*$L$2</f>
        <v>341469.44444444444</v>
      </c>
      <c r="D15" s="3">
        <f>$A15*$J$2/$H$2*2*'Financial costs'!$B$13/'Financial costs'!$B$15 + $A15*2*'Financial costs'!$D$22*$L$2*(1+'Financial costs'!$B$23)^(D$3-1) + $A15*2*'Financial costs'!$B$17*$L$2</f>
        <v>347133.44444444444</v>
      </c>
      <c r="E15" s="3">
        <f>$A15*$J$2/$H$2*2*'Financial costs'!$B$13/'Financial costs'!$B$15 + $A15*2*'Financial costs'!$D$22*$L$2*(1+'Financial costs'!$B$23)^(E$3-1) + $A15*2*'Financial costs'!$B$17*$L$2</f>
        <v>353024.00444444449</v>
      </c>
      <c r="F15" s="3">
        <f>$A15*$J$2/$H$2*2*'Financial costs'!$B$13/'Financial costs'!$B$15 + $A15*2*'Financial costs'!$D$22*$L$2*(1+'Financial costs'!$B$23)^(F$3-1) + $A15*2*'Financial costs'!$B$17*$L$2</f>
        <v>359150.18684444448</v>
      </c>
      <c r="G15" s="3">
        <f>$A15*$J$2/$H$2*2*'Financial costs'!$B$13/'Financial costs'!$B$15 + $A15*2*'Financial costs'!$D$22*$L$2*(1+'Financial costs'!$B$23)^(G$3-1) + $A15*2*'Financial costs'!$B$17*$L$2</f>
        <v>365521.41654044448</v>
      </c>
      <c r="H15" s="3">
        <f>$A15*$J$2/$H$2*2*'Financial costs'!$B$13/'Financial costs'!$B$15 + $A15*2*'Financial costs'!$D$22*$L$2*(1+'Financial costs'!$B$23)^(H$3-1) + $A15*2*'Financial costs'!$B$17*$L$2</f>
        <v>372147.49542428448</v>
      </c>
      <c r="I15" s="3">
        <f>$A15*$J$2/$H$2*2*'Financial costs'!$B$13/'Financial costs'!$B$15 + $A15*2*'Financial costs'!$D$22*$L$2*(1+'Financial costs'!$B$23)^(I$3-1) + $A15*2*'Financial costs'!$B$17*$L$2</f>
        <v>379038.61746347812</v>
      </c>
      <c r="J15" s="3">
        <f>$A15*$J$2/$H$2*2*'Financial costs'!$B$13/'Financial costs'!$B$15 + $A15*2*'Financial costs'!$D$22*$L$2*(1+'Financial costs'!$B$23)^(J$3-1) + $A15*2*'Financial costs'!$B$17*$L$2</f>
        <v>386205.38438423944</v>
      </c>
      <c r="K15" s="3">
        <f>$A15*$J$2/$H$2*2*'Financial costs'!$B$13/'Financial costs'!$B$15 + $A15*2*'Financial costs'!$D$22*$L$2*(1+'Financial costs'!$B$23)^(K$3-1) + $A15*2*'Financial costs'!$B$17*$L$2</f>
        <v>393658.82198183128</v>
      </c>
      <c r="L15" s="3">
        <f>$A15*$J$2/$H$2*2*'Financial costs'!$B$13/'Financial costs'!$B$15 + $A15*2*'Financial costs'!$D$22*$L$2*(1+'Financial costs'!$B$23)^(L$3-1) + $A15*2*'Financial costs'!$B$17*$L$2</f>
        <v>401410.39708332677</v>
      </c>
      <c r="M15" s="3">
        <f>$A15*$J$2/$H$2*2*'Financial costs'!$B$13/'Financial costs'!$B$15 + $A15*2*'Financial costs'!$D$22*$L$2*(1+'Financial costs'!$B$23)^(M$3-1) + $A15*2*'Financial costs'!$B$17*$L$2</f>
        <v>409472.03518888203</v>
      </c>
      <c r="N15" s="3">
        <f>$A15*$J$2/$H$2*2*'Financial costs'!$B$13/'Financial costs'!$B$15 + $A15*2*'Financial costs'!$D$22*$L$2*(1+'Financial costs'!$B$23)^(N$3-1) + $A15*2*'Financial costs'!$B$17*$L$2</f>
        <v>417856.13881865953</v>
      </c>
      <c r="O15" s="3">
        <f>$A15*$J$2/$H$2*2*'Financial costs'!$B$13/'Financial costs'!$B$15 + $A15*2*'Financial costs'!$D$22*$L$2*(1+'Financial costs'!$B$23)^(O$3-1) + $A15*2*'Financial costs'!$B$17*$L$2</f>
        <v>426575.60659362818</v>
      </c>
      <c r="P15" s="3">
        <f>$A15*$J$2/$H$2*2*'Financial costs'!$B$13/'Financial costs'!$B$15 + $A15*2*'Financial costs'!$D$22*$L$2*(1+'Financial costs'!$B$23)^(P$3-1) + $A15*2*'Financial costs'!$B$17*$L$2</f>
        <v>435643.85307959554</v>
      </c>
      <c r="Q15" s="3">
        <f>$A15*$J$2/$H$2*2*'Financial costs'!$B$13/'Financial costs'!$B$15 + $A15*2*'Financial costs'!$D$22*$L$2*(1+'Financial costs'!$B$23)^(Q$3-1) + $A15*2*'Financial costs'!$B$17*$L$2</f>
        <v>445074.82942500158</v>
      </c>
      <c r="R15" s="3">
        <f>$A15*$J$2/$H$2*2*'Financial costs'!$B$13/'Financial costs'!$B$15 + $A15*2*'Financial costs'!$D$22*$L$2*(1+'Financial costs'!$B$23)^(R$3-1) + $A15*2*'Financial costs'!$B$17*$L$2</f>
        <v>454883.04482422385</v>
      </c>
      <c r="S15" s="3">
        <f>$A15*$J$2/$H$2*2*'Financial costs'!$B$13/'Financial costs'!$B$15 + $A15*2*'Financial costs'!$D$22*$L$2*(1+'Financial costs'!$B$23)^(S$3-1) + $A15*2*'Financial costs'!$B$17*$L$2</f>
        <v>465083.58883941505</v>
      </c>
      <c r="T15" s="3">
        <f>$A15*$J$2/$H$2*2*'Financial costs'!$B$13/'Financial costs'!$B$15 + $A15*2*'Financial costs'!$D$22*$L$2*(1+'Financial costs'!$B$23)^(T$3-1) + $A15*2*'Financial costs'!$B$17*$L$2</f>
        <v>475692.15461521392</v>
      </c>
      <c r="U15" s="3">
        <f>$A15*$J$2/$H$2*2*'Financial costs'!$B$13/'Financial costs'!$B$15 + $A15*2*'Financial costs'!$D$22*$L$2*(1+'Financial costs'!$B$23)^(U$3-1) + $A15*2*'Financial costs'!$B$17*$L$2</f>
        <v>486725.06302204472</v>
      </c>
      <c r="V15" s="3">
        <f>$A15*$J$2/$H$2*2*'Financial costs'!$B$13/'Financial costs'!$B$15 + $A15*2*'Financial costs'!$D$22*$L$2*(1+'Financial costs'!$B$23)^(V$3-1) + $A15*2*'Financial costs'!$B$17*$L$2</f>
        <v>498199.28776514874</v>
      </c>
      <c r="W15" s="3">
        <f>$A15*$J$2/$H$2*2*'Financial costs'!$B$13/'Financial costs'!$B$15 + $A15*2*'Financial costs'!$D$22*$L$2*(1+'Financial costs'!$B$23)^(W$3-1) + $A15*2*'Financial costs'!$B$17*$L$2</f>
        <v>510132.48149797687</v>
      </c>
      <c r="X15" s="3">
        <f>$A15*$J$2/$H$2*2*'Financial costs'!$B$13/'Financial costs'!$B$15 + $A15*2*'Financial costs'!$D$22*$L$2*(1+'Financial costs'!$B$23)^(X$3-1) + $A15*2*'Financial costs'!$B$17*$L$2</f>
        <v>522543.00298011827</v>
      </c>
      <c r="Y15" s="3">
        <f>$A15*$J$2/$H$2*2*'Financial costs'!$B$13/'Financial costs'!$B$15 + $A15*2*'Financial costs'!$D$22*$L$2*(1+'Financial costs'!$B$23)^(Y$3-1) + $A15*2*'Financial costs'!$B$17*$L$2</f>
        <v>535449.94532154524</v>
      </c>
      <c r="Z15" s="3">
        <f>$A15*$J$2/$H$2*2*'Financial costs'!$B$13/'Financial costs'!$B$15 + $A15*2*'Financial costs'!$D$22*$L$2*(1+'Financial costs'!$B$23)^(Z$3-1) + $A15*2*'Financial costs'!$B$17*$L$2</f>
        <v>548873.16535662918</v>
      </c>
      <c r="AA15" s="3">
        <f>$A15*$J$2/$H$2*2*'Financial costs'!$B$13/'Financial costs'!$B$15 + $A15*2*'Financial costs'!$D$22*$L$2*(1+'Financial costs'!$B$23)^(AA$3-1) + $A15*2*'Financial costs'!$B$17*$L$2</f>
        <v>562833.31419311662</v>
      </c>
      <c r="AB15" s="3">
        <f>$A15*$J$2/$H$2*2*'Financial costs'!$B$13/'Financial costs'!$B$15 + $A15*2*'Financial costs'!$D$22*$L$2*(1+'Financial costs'!$B$23)^(AB$3-1) + $A15*2*'Financial costs'!$B$17*$L$2</f>
        <v>577351.86898306361</v>
      </c>
      <c r="AC15" s="3">
        <f>$A15*$J$2/$H$2*2*'Financial costs'!$B$13/'Financial costs'!$B$15 + $A15*2*'Financial costs'!$D$22*$L$2*(1+'Financial costs'!$B$23)^(AC$3-1) + $A15*2*'Financial costs'!$B$17*$L$2</f>
        <v>592451.16596460831</v>
      </c>
      <c r="AD15" s="3">
        <f>$A15*$J$2/$H$2*2*'Financial costs'!$B$13/'Financial costs'!$B$15 + $A15*2*'Financial costs'!$D$22*$L$2*(1+'Financial costs'!$B$23)^(AD$3-1) + $A15*2*'Financial costs'!$B$17*$L$2</f>
        <v>608154.43482541479</v>
      </c>
      <c r="AE15" s="3">
        <f>$A15*$J$2/$H$2*2*'Financial costs'!$B$13/'Financial costs'!$B$15 + $A15*2*'Financial costs'!$D$22*$L$2*(1+'Financial costs'!$B$23)^(AE$3-1) + $A15*2*'Financial costs'!$B$17*$L$2</f>
        <v>624485.83444065379</v>
      </c>
      <c r="AF15" s="3">
        <f>$A15*$J$2/$H$2*2*'Financial costs'!$B$13/'Financial costs'!$B$15 + $A15*2*'Financial costs'!$D$22*$L$2*(1+'Financial costs'!$B$23)^(AF$3-1) + $A15*2*'Financial costs'!$B$17*$L$2</f>
        <v>641470.49004050216</v>
      </c>
    </row>
    <row r="16" spans="1:32" x14ac:dyDescent="0.25">
      <c r="A16">
        <v>160</v>
      </c>
      <c r="B16" s="2">
        <f t="shared" si="0"/>
        <v>7398859.8074718891</v>
      </c>
      <c r="C16" s="3">
        <f>$A16*$J$2/$H$2*2*'Financial costs'!$B$13/'Financial costs'!$B$15 + $A16*2*'Financial costs'!$D$22*$L$2*(1+'Financial costs'!$B$23)^(C$3-1) + $A16*2*'Financial costs'!$B$17*$L$2</f>
        <v>364234.07407407404</v>
      </c>
      <c r="D16" s="3">
        <f>$A16*$J$2/$H$2*2*'Financial costs'!$B$13/'Financial costs'!$B$15 + $A16*2*'Financial costs'!$D$22*$L$2*(1+'Financial costs'!$B$23)^(D$3-1) + $A16*2*'Financial costs'!$B$17*$L$2</f>
        <v>370275.67407407408</v>
      </c>
      <c r="E16" s="3">
        <f>$A16*$J$2/$H$2*2*'Financial costs'!$B$13/'Financial costs'!$B$15 + $A16*2*'Financial costs'!$D$22*$L$2*(1+'Financial costs'!$B$23)^(E$3-1) + $A16*2*'Financial costs'!$B$17*$L$2</f>
        <v>376558.9380740741</v>
      </c>
      <c r="F16" s="3">
        <f>$A16*$J$2/$H$2*2*'Financial costs'!$B$13/'Financial costs'!$B$15 + $A16*2*'Financial costs'!$D$22*$L$2*(1+'Financial costs'!$B$23)^(F$3-1) + $A16*2*'Financial costs'!$B$17*$L$2</f>
        <v>383093.53263407404</v>
      </c>
      <c r="G16" s="3">
        <f>$A16*$J$2/$H$2*2*'Financial costs'!$B$13/'Financial costs'!$B$15 + $A16*2*'Financial costs'!$D$22*$L$2*(1+'Financial costs'!$B$23)^(G$3-1) + $A16*2*'Financial costs'!$B$17*$L$2</f>
        <v>389889.51097647409</v>
      </c>
      <c r="H16" s="3">
        <f>$A16*$J$2/$H$2*2*'Financial costs'!$B$13/'Financial costs'!$B$15 + $A16*2*'Financial costs'!$D$22*$L$2*(1+'Financial costs'!$B$23)^(H$3-1) + $A16*2*'Financial costs'!$B$17*$L$2</f>
        <v>396957.32845257013</v>
      </c>
      <c r="I16" s="3">
        <f>$A16*$J$2/$H$2*2*'Financial costs'!$B$13/'Financial costs'!$B$15 + $A16*2*'Financial costs'!$D$22*$L$2*(1+'Financial costs'!$B$23)^(I$3-1) + $A16*2*'Financial costs'!$B$17*$L$2</f>
        <v>404307.85862770997</v>
      </c>
      <c r="J16" s="3">
        <f>$A16*$J$2/$H$2*2*'Financial costs'!$B$13/'Financial costs'!$B$15 + $A16*2*'Financial costs'!$D$22*$L$2*(1+'Financial costs'!$B$23)^(J$3-1) + $A16*2*'Financial costs'!$B$17*$L$2</f>
        <v>411952.41000985535</v>
      </c>
      <c r="K16" s="3">
        <f>$A16*$J$2/$H$2*2*'Financial costs'!$B$13/'Financial costs'!$B$15 + $A16*2*'Financial costs'!$D$22*$L$2*(1+'Financial costs'!$B$23)^(K$3-1) + $A16*2*'Financial costs'!$B$17*$L$2</f>
        <v>419902.74344728666</v>
      </c>
      <c r="L16" s="3">
        <f>$A16*$J$2/$H$2*2*'Financial costs'!$B$13/'Financial costs'!$B$15 + $A16*2*'Financial costs'!$D$22*$L$2*(1+'Financial costs'!$B$23)^(L$3-1) + $A16*2*'Financial costs'!$B$17*$L$2</f>
        <v>428171.09022221516</v>
      </c>
      <c r="M16" s="3">
        <f>$A16*$J$2/$H$2*2*'Financial costs'!$B$13/'Financial costs'!$B$15 + $A16*2*'Financial costs'!$D$22*$L$2*(1+'Financial costs'!$B$23)^(M$3-1) + $A16*2*'Financial costs'!$B$17*$L$2</f>
        <v>436770.17086814082</v>
      </c>
      <c r="N16" s="3">
        <f>$A16*$J$2/$H$2*2*'Financial costs'!$B$13/'Financial costs'!$B$15 + $A16*2*'Financial costs'!$D$22*$L$2*(1+'Financial costs'!$B$23)^(N$3-1) + $A16*2*'Financial costs'!$B$17*$L$2</f>
        <v>445713.21473990346</v>
      </c>
      <c r="O16" s="3">
        <f>$A16*$J$2/$H$2*2*'Financial costs'!$B$13/'Financial costs'!$B$15 + $A16*2*'Financial costs'!$D$22*$L$2*(1+'Financial costs'!$B$23)^(O$3-1) + $A16*2*'Financial costs'!$B$17*$L$2</f>
        <v>455013.98036653671</v>
      </c>
      <c r="P16" s="3">
        <f>$A16*$J$2/$H$2*2*'Financial costs'!$B$13/'Financial costs'!$B$15 + $A16*2*'Financial costs'!$D$22*$L$2*(1+'Financial costs'!$B$23)^(P$3-1) + $A16*2*'Financial costs'!$B$17*$L$2</f>
        <v>464686.77661823522</v>
      </c>
      <c r="Q16" s="3">
        <f>$A16*$J$2/$H$2*2*'Financial costs'!$B$13/'Financial costs'!$B$15 + $A16*2*'Financial costs'!$D$22*$L$2*(1+'Financial costs'!$B$23)^(Q$3-1) + $A16*2*'Financial costs'!$B$17*$L$2</f>
        <v>474746.48472000164</v>
      </c>
      <c r="R16" s="3">
        <f>$A16*$J$2/$H$2*2*'Financial costs'!$B$13/'Financial costs'!$B$15 + $A16*2*'Financial costs'!$D$22*$L$2*(1+'Financial costs'!$B$23)^(R$3-1) + $A16*2*'Financial costs'!$B$17*$L$2</f>
        <v>485208.58114583872</v>
      </c>
      <c r="S16" s="3">
        <f>$A16*$J$2/$H$2*2*'Financial costs'!$B$13/'Financial costs'!$B$15 + $A16*2*'Financial costs'!$D$22*$L$2*(1+'Financial costs'!$B$23)^(S$3-1) + $A16*2*'Financial costs'!$B$17*$L$2</f>
        <v>496089.1614287094</v>
      </c>
      <c r="T16" s="3">
        <f>$A16*$J$2/$H$2*2*'Financial costs'!$B$13/'Financial costs'!$B$15 + $A16*2*'Financial costs'!$D$22*$L$2*(1+'Financial costs'!$B$23)^(T$3-1) + $A16*2*'Financial costs'!$B$17*$L$2</f>
        <v>507404.96492289478</v>
      </c>
      <c r="U16" s="3">
        <f>$A16*$J$2/$H$2*2*'Financial costs'!$B$13/'Financial costs'!$B$15 + $A16*2*'Financial costs'!$D$22*$L$2*(1+'Financial costs'!$B$23)^(U$3-1) + $A16*2*'Financial costs'!$B$17*$L$2</f>
        <v>519173.40055684769</v>
      </c>
      <c r="V16" s="3">
        <f>$A16*$J$2/$H$2*2*'Financial costs'!$B$13/'Financial costs'!$B$15 + $A16*2*'Financial costs'!$D$22*$L$2*(1+'Financial costs'!$B$23)^(V$3-1) + $A16*2*'Financial costs'!$B$17*$L$2</f>
        <v>531412.57361615868</v>
      </c>
      <c r="W16" s="3">
        <f>$A16*$J$2/$H$2*2*'Financial costs'!$B$13/'Financial costs'!$B$15 + $A16*2*'Financial costs'!$D$22*$L$2*(1+'Financial costs'!$B$23)^(W$3-1) + $A16*2*'Financial costs'!$B$17*$L$2</f>
        <v>544141.313597842</v>
      </c>
      <c r="X16" s="3">
        <f>$A16*$J$2/$H$2*2*'Financial costs'!$B$13/'Financial costs'!$B$15 + $A16*2*'Financial costs'!$D$22*$L$2*(1+'Financial costs'!$B$23)^(X$3-1) + $A16*2*'Financial costs'!$B$17*$L$2</f>
        <v>557379.20317879273</v>
      </c>
      <c r="Y16" s="3">
        <f>$A16*$J$2/$H$2*2*'Financial costs'!$B$13/'Financial costs'!$B$15 + $A16*2*'Financial costs'!$D$22*$L$2*(1+'Financial costs'!$B$23)^(Y$3-1) + $A16*2*'Financial costs'!$B$17*$L$2</f>
        <v>571146.60834298155</v>
      </c>
      <c r="Z16" s="3">
        <f>$A16*$J$2/$H$2*2*'Financial costs'!$B$13/'Financial costs'!$B$15 + $A16*2*'Financial costs'!$D$22*$L$2*(1+'Financial costs'!$B$23)^(Z$3-1) + $A16*2*'Financial costs'!$B$17*$L$2</f>
        <v>585464.70971373771</v>
      </c>
      <c r="AA16" s="3">
        <f>$A16*$J$2/$H$2*2*'Financial costs'!$B$13/'Financial costs'!$B$15 + $A16*2*'Financial costs'!$D$22*$L$2*(1+'Financial costs'!$B$23)^(AA$3-1) + $A16*2*'Financial costs'!$B$17*$L$2</f>
        <v>600355.53513932438</v>
      </c>
      <c r="AB16" s="3">
        <f>$A16*$J$2/$H$2*2*'Financial costs'!$B$13/'Financial costs'!$B$15 + $A16*2*'Financial costs'!$D$22*$L$2*(1+'Financial costs'!$B$23)^(AB$3-1) + $A16*2*'Financial costs'!$B$17*$L$2</f>
        <v>615841.99358193448</v>
      </c>
      <c r="AC16" s="3">
        <f>$A16*$J$2/$H$2*2*'Financial costs'!$B$13/'Financial costs'!$B$15 + $A16*2*'Financial costs'!$D$22*$L$2*(1+'Financial costs'!$B$23)^(AC$3-1) + $A16*2*'Financial costs'!$B$17*$L$2</f>
        <v>631947.91036224889</v>
      </c>
      <c r="AD16" s="3">
        <f>$A16*$J$2/$H$2*2*'Financial costs'!$B$13/'Financial costs'!$B$15 + $A16*2*'Financial costs'!$D$22*$L$2*(1+'Financial costs'!$B$23)^(AD$3-1) + $A16*2*'Financial costs'!$B$17*$L$2</f>
        <v>648698.06381377589</v>
      </c>
      <c r="AE16" s="3">
        <f>$A16*$J$2/$H$2*2*'Financial costs'!$B$13/'Financial costs'!$B$15 + $A16*2*'Financial costs'!$D$22*$L$2*(1+'Financial costs'!$B$23)^(AE$3-1) + $A16*2*'Financial costs'!$B$17*$L$2</f>
        <v>666118.22340336407</v>
      </c>
      <c r="AF16" s="3">
        <f>$A16*$J$2/$H$2*2*'Financial costs'!$B$13/'Financial costs'!$B$15 + $A16*2*'Financial costs'!$D$22*$L$2*(1+'Financial costs'!$B$23)^(AF$3-1) + $A16*2*'Financial costs'!$B$17*$L$2</f>
        <v>684235.18937653571</v>
      </c>
    </row>
    <row r="17" spans="1:32" x14ac:dyDescent="0.25">
      <c r="A17">
        <v>170</v>
      </c>
      <c r="B17" s="2">
        <f t="shared" si="0"/>
        <v>7861288.545438882</v>
      </c>
      <c r="C17" s="3">
        <f>$A17*$J$2/$H$2*2*'Financial costs'!$B$13/'Financial costs'!$B$15 + $A17*2*'Financial costs'!$D$22*$L$2*(1+'Financial costs'!$B$23)^(C$3-1) + $A17*2*'Financial costs'!$B$17*$L$2</f>
        <v>386998.70370370371</v>
      </c>
      <c r="D17" s="3">
        <f>$A17*$J$2/$H$2*2*'Financial costs'!$B$13/'Financial costs'!$B$15 + $A17*2*'Financial costs'!$D$22*$L$2*(1+'Financial costs'!$B$23)^(D$3-1) + $A17*2*'Financial costs'!$B$17*$L$2</f>
        <v>393417.90370370372</v>
      </c>
      <c r="E17" s="3">
        <f>$A17*$J$2/$H$2*2*'Financial costs'!$B$13/'Financial costs'!$B$15 + $A17*2*'Financial costs'!$D$22*$L$2*(1+'Financial costs'!$B$23)^(E$3-1) + $A17*2*'Financial costs'!$B$17*$L$2</f>
        <v>400093.87170370371</v>
      </c>
      <c r="F17" s="3">
        <f>$A17*$J$2/$H$2*2*'Financial costs'!$B$13/'Financial costs'!$B$15 + $A17*2*'Financial costs'!$D$22*$L$2*(1+'Financial costs'!$B$23)^(F$3-1) + $A17*2*'Financial costs'!$B$17*$L$2</f>
        <v>407036.87842370372</v>
      </c>
      <c r="G17" s="3">
        <f>$A17*$J$2/$H$2*2*'Financial costs'!$B$13/'Financial costs'!$B$15 + $A17*2*'Financial costs'!$D$22*$L$2*(1+'Financial costs'!$B$23)^(G$3-1) + $A17*2*'Financial costs'!$B$17*$L$2</f>
        <v>414257.6054125037</v>
      </c>
      <c r="H17" s="3">
        <f>$A17*$J$2/$H$2*2*'Financial costs'!$B$13/'Financial costs'!$B$15 + $A17*2*'Financial costs'!$D$22*$L$2*(1+'Financial costs'!$B$23)^(H$3-1) + $A17*2*'Financial costs'!$B$17*$L$2</f>
        <v>421767.16148085578</v>
      </c>
      <c r="I17" s="3">
        <f>$A17*$J$2/$H$2*2*'Financial costs'!$B$13/'Financial costs'!$B$15 + $A17*2*'Financial costs'!$D$22*$L$2*(1+'Financial costs'!$B$23)^(I$3-1) + $A17*2*'Financial costs'!$B$17*$L$2</f>
        <v>429577.09979194182</v>
      </c>
      <c r="J17" s="3">
        <f>$A17*$J$2/$H$2*2*'Financial costs'!$B$13/'Financial costs'!$B$15 + $A17*2*'Financial costs'!$D$22*$L$2*(1+'Financial costs'!$B$23)^(J$3-1) + $A17*2*'Financial costs'!$B$17*$L$2</f>
        <v>437699.43563547137</v>
      </c>
      <c r="K17" s="3">
        <f>$A17*$J$2/$H$2*2*'Financial costs'!$B$13/'Financial costs'!$B$15 + $A17*2*'Financial costs'!$D$22*$L$2*(1+'Financial costs'!$B$23)^(K$3-1) + $A17*2*'Financial costs'!$B$17*$L$2</f>
        <v>446146.6649127421</v>
      </c>
      <c r="L17" s="3">
        <f>$A17*$J$2/$H$2*2*'Financial costs'!$B$13/'Financial costs'!$B$15 + $A17*2*'Financial costs'!$D$22*$L$2*(1+'Financial costs'!$B$23)^(L$3-1) + $A17*2*'Financial costs'!$B$17*$L$2</f>
        <v>454931.78336110362</v>
      </c>
      <c r="M17" s="3">
        <f>$A17*$J$2/$H$2*2*'Financial costs'!$B$13/'Financial costs'!$B$15 + $A17*2*'Financial costs'!$D$22*$L$2*(1+'Financial costs'!$B$23)^(M$3-1) + $A17*2*'Financial costs'!$B$17*$L$2</f>
        <v>464068.30654739961</v>
      </c>
      <c r="N17" s="3">
        <f>$A17*$J$2/$H$2*2*'Financial costs'!$B$13/'Financial costs'!$B$15 + $A17*2*'Financial costs'!$D$22*$L$2*(1+'Financial costs'!$B$23)^(N$3-1) + $A17*2*'Financial costs'!$B$17*$L$2</f>
        <v>473570.29066114745</v>
      </c>
      <c r="O17" s="3">
        <f>$A17*$J$2/$H$2*2*'Financial costs'!$B$13/'Financial costs'!$B$15 + $A17*2*'Financial costs'!$D$22*$L$2*(1+'Financial costs'!$B$23)^(O$3-1) + $A17*2*'Financial costs'!$B$17*$L$2</f>
        <v>483452.35413944523</v>
      </c>
      <c r="P17" s="3">
        <f>$A17*$J$2/$H$2*2*'Financial costs'!$B$13/'Financial costs'!$B$15 + $A17*2*'Financial costs'!$D$22*$L$2*(1+'Financial costs'!$B$23)^(P$3-1) + $A17*2*'Financial costs'!$B$17*$L$2</f>
        <v>493729.70015687495</v>
      </c>
      <c r="Q17" s="3">
        <f>$A17*$J$2/$H$2*2*'Financial costs'!$B$13/'Financial costs'!$B$15 + $A17*2*'Financial costs'!$D$22*$L$2*(1+'Financial costs'!$B$23)^(Q$3-1) + $A17*2*'Financial costs'!$B$17*$L$2</f>
        <v>504418.14001500182</v>
      </c>
      <c r="R17" s="3">
        <f>$A17*$J$2/$H$2*2*'Financial costs'!$B$13/'Financial costs'!$B$15 + $A17*2*'Financial costs'!$D$22*$L$2*(1+'Financial costs'!$B$23)^(R$3-1) + $A17*2*'Financial costs'!$B$17*$L$2</f>
        <v>515534.1174674537</v>
      </c>
      <c r="S17" s="3">
        <f>$A17*$J$2/$H$2*2*'Financial costs'!$B$13/'Financial costs'!$B$15 + $A17*2*'Financial costs'!$D$22*$L$2*(1+'Financial costs'!$B$23)^(S$3-1) + $A17*2*'Financial costs'!$B$17*$L$2</f>
        <v>527094.7340180038</v>
      </c>
      <c r="T17" s="3">
        <f>$A17*$J$2/$H$2*2*'Financial costs'!$B$13/'Financial costs'!$B$15 + $A17*2*'Financial costs'!$D$22*$L$2*(1+'Financial costs'!$B$23)^(T$3-1) + $A17*2*'Financial costs'!$B$17*$L$2</f>
        <v>539117.77523057582</v>
      </c>
      <c r="U17" s="3">
        <f>$A17*$J$2/$H$2*2*'Financial costs'!$B$13/'Financial costs'!$B$15 + $A17*2*'Financial costs'!$D$22*$L$2*(1+'Financial costs'!$B$23)^(U$3-1) + $A17*2*'Financial costs'!$B$17*$L$2</f>
        <v>551621.73809165065</v>
      </c>
      <c r="V17" s="3">
        <f>$A17*$J$2/$H$2*2*'Financial costs'!$B$13/'Financial costs'!$B$15 + $A17*2*'Financial costs'!$D$22*$L$2*(1+'Financial costs'!$B$23)^(V$3-1) + $A17*2*'Financial costs'!$B$17*$L$2</f>
        <v>564625.85946716857</v>
      </c>
      <c r="W17" s="3">
        <f>$A17*$J$2/$H$2*2*'Financial costs'!$B$13/'Financial costs'!$B$15 + $A17*2*'Financial costs'!$D$22*$L$2*(1+'Financial costs'!$B$23)^(W$3-1) + $A17*2*'Financial costs'!$B$17*$L$2</f>
        <v>578150.14569770708</v>
      </c>
      <c r="X17" s="3">
        <f>$A17*$J$2/$H$2*2*'Financial costs'!$B$13/'Financial costs'!$B$15 + $A17*2*'Financial costs'!$D$22*$L$2*(1+'Financial costs'!$B$23)^(X$3-1) + $A17*2*'Financial costs'!$B$17*$L$2</f>
        <v>592215.4033774673</v>
      </c>
      <c r="Y17" s="3">
        <f>$A17*$J$2/$H$2*2*'Financial costs'!$B$13/'Financial costs'!$B$15 + $A17*2*'Financial costs'!$D$22*$L$2*(1+'Financial costs'!$B$23)^(Y$3-1) + $A17*2*'Financial costs'!$B$17*$L$2</f>
        <v>606843.27136441786</v>
      </c>
      <c r="Z17" s="3">
        <f>$A17*$J$2/$H$2*2*'Financial costs'!$B$13/'Financial costs'!$B$15 + $A17*2*'Financial costs'!$D$22*$L$2*(1+'Financial costs'!$B$23)^(Z$3-1) + $A17*2*'Financial costs'!$B$17*$L$2</f>
        <v>622056.25407084636</v>
      </c>
      <c r="AA17" s="3">
        <f>$A17*$J$2/$H$2*2*'Financial costs'!$B$13/'Financial costs'!$B$15 + $A17*2*'Financial costs'!$D$22*$L$2*(1+'Financial costs'!$B$23)^(AA$3-1) + $A17*2*'Financial costs'!$B$17*$L$2</f>
        <v>637877.75608553225</v>
      </c>
      <c r="AB17" s="3">
        <f>$A17*$J$2/$H$2*2*'Financial costs'!$B$13/'Financial costs'!$B$15 + $A17*2*'Financial costs'!$D$22*$L$2*(1+'Financial costs'!$B$23)^(AB$3-1) + $A17*2*'Financial costs'!$B$17*$L$2</f>
        <v>654332.11818080535</v>
      </c>
      <c r="AC17" s="3">
        <f>$A17*$J$2/$H$2*2*'Financial costs'!$B$13/'Financial costs'!$B$15 + $A17*2*'Financial costs'!$D$22*$L$2*(1+'Financial costs'!$B$23)^(AC$3-1) + $A17*2*'Financial costs'!$B$17*$L$2</f>
        <v>671444.65475988947</v>
      </c>
      <c r="AD17" s="3">
        <f>$A17*$J$2/$H$2*2*'Financial costs'!$B$13/'Financial costs'!$B$15 + $A17*2*'Financial costs'!$D$22*$L$2*(1+'Financial costs'!$B$23)^(AD$3-1) + $A17*2*'Financial costs'!$B$17*$L$2</f>
        <v>689241.69280213688</v>
      </c>
      <c r="AE17" s="3">
        <f>$A17*$J$2/$H$2*2*'Financial costs'!$B$13/'Financial costs'!$B$15 + $A17*2*'Financial costs'!$D$22*$L$2*(1+'Financial costs'!$B$23)^(AE$3-1) + $A17*2*'Financial costs'!$B$17*$L$2</f>
        <v>707750.61236607423</v>
      </c>
      <c r="AF17" s="3">
        <f>$A17*$J$2/$H$2*2*'Financial costs'!$B$13/'Financial costs'!$B$15 + $A17*2*'Financial costs'!$D$22*$L$2*(1+'Financial costs'!$B$23)^(AF$3-1) + $A17*2*'Financial costs'!$B$17*$L$2</f>
        <v>726999.88871256914</v>
      </c>
    </row>
    <row r="18" spans="1:32" x14ac:dyDescent="0.25">
      <c r="A18">
        <v>180</v>
      </c>
      <c r="B18" s="2">
        <f t="shared" si="0"/>
        <v>8323717.2834058767</v>
      </c>
      <c r="C18" s="3">
        <f>$A18*$J$2/$H$2*2*'Financial costs'!$B$13/'Financial costs'!$B$15 + $A18*2*'Financial costs'!$D$22*$L$2*(1+'Financial costs'!$B$23)^(C$3-1) + $A18*2*'Financial costs'!$B$17*$L$2</f>
        <v>409763.33333333331</v>
      </c>
      <c r="D18" s="3">
        <f>$A18*$J$2/$H$2*2*'Financial costs'!$B$13/'Financial costs'!$B$15 + $A18*2*'Financial costs'!$D$22*$L$2*(1+'Financial costs'!$B$23)^(D$3-1) + $A18*2*'Financial costs'!$B$17*$L$2</f>
        <v>416560.13333333336</v>
      </c>
      <c r="E18" s="3">
        <f>$A18*$J$2/$H$2*2*'Financial costs'!$B$13/'Financial costs'!$B$15 + $A18*2*'Financial costs'!$D$22*$L$2*(1+'Financial costs'!$B$23)^(E$3-1) + $A18*2*'Financial costs'!$B$17*$L$2</f>
        <v>423628.80533333332</v>
      </c>
      <c r="F18" s="3">
        <f>$A18*$J$2/$H$2*2*'Financial costs'!$B$13/'Financial costs'!$B$15 + $A18*2*'Financial costs'!$D$22*$L$2*(1+'Financial costs'!$B$23)^(F$3-1) + $A18*2*'Financial costs'!$B$17*$L$2</f>
        <v>430980.22421333333</v>
      </c>
      <c r="G18" s="3">
        <f>$A18*$J$2/$H$2*2*'Financial costs'!$B$13/'Financial costs'!$B$15 + $A18*2*'Financial costs'!$D$22*$L$2*(1+'Financial costs'!$B$23)^(G$3-1) + $A18*2*'Financial costs'!$B$17*$L$2</f>
        <v>438625.69984853338</v>
      </c>
      <c r="H18" s="3">
        <f>$A18*$J$2/$H$2*2*'Financial costs'!$B$13/'Financial costs'!$B$15 + $A18*2*'Financial costs'!$D$22*$L$2*(1+'Financial costs'!$B$23)^(H$3-1) + $A18*2*'Financial costs'!$B$17*$L$2</f>
        <v>446576.99450914137</v>
      </c>
      <c r="I18" s="3">
        <f>$A18*$J$2/$H$2*2*'Financial costs'!$B$13/'Financial costs'!$B$15 + $A18*2*'Financial costs'!$D$22*$L$2*(1+'Financial costs'!$B$23)^(I$3-1) + $A18*2*'Financial costs'!$B$17*$L$2</f>
        <v>454846.34095617372</v>
      </c>
      <c r="J18" s="3">
        <f>$A18*$J$2/$H$2*2*'Financial costs'!$B$13/'Financial costs'!$B$15 + $A18*2*'Financial costs'!$D$22*$L$2*(1+'Financial costs'!$B$23)^(J$3-1) + $A18*2*'Financial costs'!$B$17*$L$2</f>
        <v>463446.46126108733</v>
      </c>
      <c r="K18" s="3">
        <f>$A18*$J$2/$H$2*2*'Financial costs'!$B$13/'Financial costs'!$B$15 + $A18*2*'Financial costs'!$D$22*$L$2*(1+'Financial costs'!$B$23)^(K$3-1) + $A18*2*'Financial costs'!$B$17*$L$2</f>
        <v>472390.58637819748</v>
      </c>
      <c r="L18" s="3">
        <f>$A18*$J$2/$H$2*2*'Financial costs'!$B$13/'Financial costs'!$B$15 + $A18*2*'Financial costs'!$D$22*$L$2*(1+'Financial costs'!$B$23)^(L$3-1) + $A18*2*'Financial costs'!$B$17*$L$2</f>
        <v>481692.47649999207</v>
      </c>
      <c r="M18" s="3">
        <f>$A18*$J$2/$H$2*2*'Financial costs'!$B$13/'Financial costs'!$B$15 + $A18*2*'Financial costs'!$D$22*$L$2*(1+'Financial costs'!$B$23)^(M$3-1) + $A18*2*'Financial costs'!$B$17*$L$2</f>
        <v>491366.44222665846</v>
      </c>
      <c r="N18" s="3">
        <f>$A18*$J$2/$H$2*2*'Financial costs'!$B$13/'Financial costs'!$B$15 + $A18*2*'Financial costs'!$D$22*$L$2*(1+'Financial costs'!$B$23)^(N$3-1) + $A18*2*'Financial costs'!$B$17*$L$2</f>
        <v>501427.36658239143</v>
      </c>
      <c r="O18" s="3">
        <f>$A18*$J$2/$H$2*2*'Financial costs'!$B$13/'Financial costs'!$B$15 + $A18*2*'Financial costs'!$D$22*$L$2*(1+'Financial costs'!$B$23)^(O$3-1) + $A18*2*'Financial costs'!$B$17*$L$2</f>
        <v>511890.72791235382</v>
      </c>
      <c r="P18" s="3">
        <f>$A18*$J$2/$H$2*2*'Financial costs'!$B$13/'Financial costs'!$B$15 + $A18*2*'Financial costs'!$D$22*$L$2*(1+'Financial costs'!$B$23)^(P$3-1) + $A18*2*'Financial costs'!$B$17*$L$2</f>
        <v>522772.62369551463</v>
      </c>
      <c r="Q18" s="3">
        <f>$A18*$J$2/$H$2*2*'Financial costs'!$B$13/'Financial costs'!$B$15 + $A18*2*'Financial costs'!$D$22*$L$2*(1+'Financial costs'!$B$23)^(Q$3-1) + $A18*2*'Financial costs'!$B$17*$L$2</f>
        <v>534089.79531000182</v>
      </c>
      <c r="R18" s="3">
        <f>$A18*$J$2/$H$2*2*'Financial costs'!$B$13/'Financial costs'!$B$15 + $A18*2*'Financial costs'!$D$22*$L$2*(1+'Financial costs'!$B$23)^(R$3-1) + $A18*2*'Financial costs'!$B$17*$L$2</f>
        <v>545859.65378906857</v>
      </c>
      <c r="S18" s="3">
        <f>$A18*$J$2/$H$2*2*'Financial costs'!$B$13/'Financial costs'!$B$15 + $A18*2*'Financial costs'!$D$22*$L$2*(1+'Financial costs'!$B$23)^(S$3-1) + $A18*2*'Financial costs'!$B$17*$L$2</f>
        <v>558100.30660729809</v>
      </c>
      <c r="T18" s="3">
        <f>$A18*$J$2/$H$2*2*'Financial costs'!$B$13/'Financial costs'!$B$15 + $A18*2*'Financial costs'!$D$22*$L$2*(1+'Financial costs'!$B$23)^(T$3-1) + $A18*2*'Financial costs'!$B$17*$L$2</f>
        <v>570830.58553825668</v>
      </c>
      <c r="U18" s="3">
        <f>$A18*$J$2/$H$2*2*'Financial costs'!$B$13/'Financial costs'!$B$15 + $A18*2*'Financial costs'!$D$22*$L$2*(1+'Financial costs'!$B$23)^(U$3-1) + $A18*2*'Financial costs'!$B$17*$L$2</f>
        <v>584070.07562645362</v>
      </c>
      <c r="V18" s="3">
        <f>$A18*$J$2/$H$2*2*'Financial costs'!$B$13/'Financial costs'!$B$15 + $A18*2*'Financial costs'!$D$22*$L$2*(1+'Financial costs'!$B$23)^(V$3-1) + $A18*2*'Financial costs'!$B$17*$L$2</f>
        <v>597839.14531817846</v>
      </c>
      <c r="W18" s="3">
        <f>$A18*$J$2/$H$2*2*'Financial costs'!$B$13/'Financial costs'!$B$15 + $A18*2*'Financial costs'!$D$22*$L$2*(1+'Financial costs'!$B$23)^(W$3-1) + $A18*2*'Financial costs'!$B$17*$L$2</f>
        <v>612158.97779757227</v>
      </c>
      <c r="X18" s="3">
        <f>$A18*$J$2/$H$2*2*'Financial costs'!$B$13/'Financial costs'!$B$15 + $A18*2*'Financial costs'!$D$22*$L$2*(1+'Financial costs'!$B$23)^(X$3-1) + $A18*2*'Financial costs'!$B$17*$L$2</f>
        <v>627051.60357614188</v>
      </c>
      <c r="Y18" s="3">
        <f>$A18*$J$2/$H$2*2*'Financial costs'!$B$13/'Financial costs'!$B$15 + $A18*2*'Financial costs'!$D$22*$L$2*(1+'Financial costs'!$B$23)^(Y$3-1) + $A18*2*'Financial costs'!$B$17*$L$2</f>
        <v>642539.93438585429</v>
      </c>
      <c r="Z18" s="3">
        <f>$A18*$J$2/$H$2*2*'Financial costs'!$B$13/'Financial costs'!$B$15 + $A18*2*'Financial costs'!$D$22*$L$2*(1+'Financial costs'!$B$23)^(Z$3-1) + $A18*2*'Financial costs'!$B$17*$L$2</f>
        <v>658647.79842795501</v>
      </c>
      <c r="AA18" s="3">
        <f>$A18*$J$2/$H$2*2*'Financial costs'!$B$13/'Financial costs'!$B$15 + $A18*2*'Financial costs'!$D$22*$L$2*(1+'Financial costs'!$B$23)^(AA$3-1) + $A18*2*'Financial costs'!$B$17*$L$2</f>
        <v>675399.97703174001</v>
      </c>
      <c r="AB18" s="3">
        <f>$A18*$J$2/$H$2*2*'Financial costs'!$B$13/'Financial costs'!$B$15 + $A18*2*'Financial costs'!$D$22*$L$2*(1+'Financial costs'!$B$23)^(AB$3-1) + $A18*2*'Financial costs'!$B$17*$L$2</f>
        <v>692822.24277967634</v>
      </c>
      <c r="AC18" s="3">
        <f>$A18*$J$2/$H$2*2*'Financial costs'!$B$13/'Financial costs'!$B$15 + $A18*2*'Financial costs'!$D$22*$L$2*(1+'Financial costs'!$B$23)^(AC$3-1) + $A18*2*'Financial costs'!$B$17*$L$2</f>
        <v>710941.39915752993</v>
      </c>
      <c r="AD18" s="3">
        <f>$A18*$J$2/$H$2*2*'Financial costs'!$B$13/'Financial costs'!$B$15 + $A18*2*'Financial costs'!$D$22*$L$2*(1+'Financial costs'!$B$23)^(AD$3-1) + $A18*2*'Financial costs'!$B$17*$L$2</f>
        <v>729785.32179049787</v>
      </c>
      <c r="AE18" s="3">
        <f>$A18*$J$2/$H$2*2*'Financial costs'!$B$13/'Financial costs'!$B$15 + $A18*2*'Financial costs'!$D$22*$L$2*(1+'Financial costs'!$B$23)^(AE$3-1) + $A18*2*'Financial costs'!$B$17*$L$2</f>
        <v>749383.00132878451</v>
      </c>
      <c r="AF18" s="3">
        <f>$A18*$J$2/$H$2*2*'Financial costs'!$B$13/'Financial costs'!$B$15 + $A18*2*'Financial costs'!$D$22*$L$2*(1+'Financial costs'!$B$23)^(AF$3-1) + $A18*2*'Financial costs'!$B$17*$L$2</f>
        <v>769764.58804860269</v>
      </c>
    </row>
    <row r="19" spans="1:32" x14ac:dyDescent="0.25">
      <c r="A19">
        <v>190</v>
      </c>
      <c r="B19" s="2">
        <f t="shared" si="0"/>
        <v>8786146.0213728715</v>
      </c>
      <c r="C19" s="3">
        <f>$A19*$J$2/$H$2*2*'Financial costs'!$B$13/'Financial costs'!$B$15 + $A19*2*'Financial costs'!$D$22*$L$2*(1+'Financial costs'!$B$23)^(C$3-1) + $A19*2*'Financial costs'!$B$17*$L$2</f>
        <v>432527.96296296292</v>
      </c>
      <c r="D19" s="3">
        <f>$A19*$J$2/$H$2*2*'Financial costs'!$B$13/'Financial costs'!$B$15 + $A19*2*'Financial costs'!$D$22*$L$2*(1+'Financial costs'!$B$23)^(D$3-1) + $A19*2*'Financial costs'!$B$17*$L$2</f>
        <v>439702.36296296294</v>
      </c>
      <c r="E19" s="3">
        <f>$A19*$J$2/$H$2*2*'Financial costs'!$B$13/'Financial costs'!$B$15 + $A19*2*'Financial costs'!$D$22*$L$2*(1+'Financial costs'!$B$23)^(E$3-1) + $A19*2*'Financial costs'!$B$17*$L$2</f>
        <v>447163.73896296299</v>
      </c>
      <c r="F19" s="3">
        <f>$A19*$J$2/$H$2*2*'Financial costs'!$B$13/'Financial costs'!$B$15 + $A19*2*'Financial costs'!$D$22*$L$2*(1+'Financial costs'!$B$23)^(F$3-1) + $A19*2*'Financial costs'!$B$17*$L$2</f>
        <v>454923.57000296295</v>
      </c>
      <c r="G19" s="3">
        <f>$A19*$J$2/$H$2*2*'Financial costs'!$B$13/'Financial costs'!$B$15 + $A19*2*'Financial costs'!$D$22*$L$2*(1+'Financial costs'!$B$23)^(G$3-1) + $A19*2*'Financial costs'!$B$17*$L$2</f>
        <v>462993.79428456299</v>
      </c>
      <c r="H19" s="3">
        <f>$A19*$J$2/$H$2*2*'Financial costs'!$B$13/'Financial costs'!$B$15 + $A19*2*'Financial costs'!$D$22*$L$2*(1+'Financial costs'!$B$23)^(H$3-1) + $A19*2*'Financial costs'!$B$17*$L$2</f>
        <v>471386.82753742702</v>
      </c>
      <c r="I19" s="3">
        <f>$A19*$J$2/$H$2*2*'Financial costs'!$B$13/'Financial costs'!$B$15 + $A19*2*'Financial costs'!$D$22*$L$2*(1+'Financial costs'!$B$23)^(I$3-1) + $A19*2*'Financial costs'!$B$17*$L$2</f>
        <v>480115.58212040557</v>
      </c>
      <c r="J19" s="3">
        <f>$A19*$J$2/$H$2*2*'Financial costs'!$B$13/'Financial costs'!$B$15 + $A19*2*'Financial costs'!$D$22*$L$2*(1+'Financial costs'!$B$23)^(J$3-1) + $A19*2*'Financial costs'!$B$17*$L$2</f>
        <v>489193.48688670329</v>
      </c>
      <c r="K19" s="3">
        <f>$A19*$J$2/$H$2*2*'Financial costs'!$B$13/'Financial costs'!$B$15 + $A19*2*'Financial costs'!$D$22*$L$2*(1+'Financial costs'!$B$23)^(K$3-1) + $A19*2*'Financial costs'!$B$17*$L$2</f>
        <v>498634.50784365291</v>
      </c>
      <c r="L19" s="3">
        <f>$A19*$J$2/$H$2*2*'Financial costs'!$B$13/'Financial costs'!$B$15 + $A19*2*'Financial costs'!$D$22*$L$2*(1+'Financial costs'!$B$23)^(L$3-1) + $A19*2*'Financial costs'!$B$17*$L$2</f>
        <v>508453.16963888053</v>
      </c>
      <c r="M19" s="3">
        <f>$A19*$J$2/$H$2*2*'Financial costs'!$B$13/'Financial costs'!$B$15 + $A19*2*'Financial costs'!$D$22*$L$2*(1+'Financial costs'!$B$23)^(M$3-1) + $A19*2*'Financial costs'!$B$17*$L$2</f>
        <v>518664.57790591719</v>
      </c>
      <c r="N19" s="3">
        <f>$A19*$J$2/$H$2*2*'Financial costs'!$B$13/'Financial costs'!$B$15 + $A19*2*'Financial costs'!$D$22*$L$2*(1+'Financial costs'!$B$23)^(N$3-1) + $A19*2*'Financial costs'!$B$17*$L$2</f>
        <v>529284.44250363542</v>
      </c>
      <c r="O19" s="3">
        <f>$A19*$J$2/$H$2*2*'Financial costs'!$B$13/'Financial costs'!$B$15 + $A19*2*'Financial costs'!$D$22*$L$2*(1+'Financial costs'!$B$23)^(O$3-1) + $A19*2*'Financial costs'!$B$17*$L$2</f>
        <v>540329.1016852624</v>
      </c>
      <c r="P19" s="3">
        <f>$A19*$J$2/$H$2*2*'Financial costs'!$B$13/'Financial costs'!$B$15 + $A19*2*'Financial costs'!$D$22*$L$2*(1+'Financial costs'!$B$23)^(P$3-1) + $A19*2*'Financial costs'!$B$17*$L$2</f>
        <v>551815.54723415431</v>
      </c>
      <c r="Q19" s="3">
        <f>$A19*$J$2/$H$2*2*'Financial costs'!$B$13/'Financial costs'!$B$15 + $A19*2*'Financial costs'!$D$22*$L$2*(1+'Financial costs'!$B$23)^(Q$3-1) + $A19*2*'Financial costs'!$B$17*$L$2</f>
        <v>563761.450605002</v>
      </c>
      <c r="R19" s="3">
        <f>$A19*$J$2/$H$2*2*'Financial costs'!$B$13/'Financial costs'!$B$15 + $A19*2*'Financial costs'!$D$22*$L$2*(1+'Financial costs'!$B$23)^(R$3-1) + $A19*2*'Financial costs'!$B$17*$L$2</f>
        <v>576185.19011068356</v>
      </c>
      <c r="S19" s="3">
        <f>$A19*$J$2/$H$2*2*'Financial costs'!$B$13/'Financial costs'!$B$15 + $A19*2*'Financial costs'!$D$22*$L$2*(1+'Financial costs'!$B$23)^(S$3-1) + $A19*2*'Financial costs'!$B$17*$L$2</f>
        <v>589105.87919659237</v>
      </c>
      <c r="T19" s="3">
        <f>$A19*$J$2/$H$2*2*'Financial costs'!$B$13/'Financial costs'!$B$15 + $A19*2*'Financial costs'!$D$22*$L$2*(1+'Financial costs'!$B$23)^(T$3-1) + $A19*2*'Financial costs'!$B$17*$L$2</f>
        <v>602543.39584593766</v>
      </c>
      <c r="U19" s="3">
        <f>$A19*$J$2/$H$2*2*'Financial costs'!$B$13/'Financial costs'!$B$15 + $A19*2*'Financial costs'!$D$22*$L$2*(1+'Financial costs'!$B$23)^(U$3-1) + $A19*2*'Financial costs'!$B$17*$L$2</f>
        <v>616518.41316125658</v>
      </c>
      <c r="V19" s="3">
        <f>$A19*$J$2/$H$2*2*'Financial costs'!$B$13/'Financial costs'!$B$15 + $A19*2*'Financial costs'!$D$22*$L$2*(1+'Financial costs'!$B$23)^(V$3-1) + $A19*2*'Financial costs'!$B$17*$L$2</f>
        <v>631052.43116918835</v>
      </c>
      <c r="W19" s="3">
        <f>$A19*$J$2/$H$2*2*'Financial costs'!$B$13/'Financial costs'!$B$15 + $A19*2*'Financial costs'!$D$22*$L$2*(1+'Financial costs'!$B$23)^(W$3-1) + $A19*2*'Financial costs'!$B$17*$L$2</f>
        <v>646167.80989743734</v>
      </c>
      <c r="X19" s="3">
        <f>$A19*$J$2/$H$2*2*'Financial costs'!$B$13/'Financial costs'!$B$15 + $A19*2*'Financial costs'!$D$22*$L$2*(1+'Financial costs'!$B$23)^(X$3-1) + $A19*2*'Financial costs'!$B$17*$L$2</f>
        <v>661887.80377481645</v>
      </c>
      <c r="Y19" s="3">
        <f>$A19*$J$2/$H$2*2*'Financial costs'!$B$13/'Financial costs'!$B$15 + $A19*2*'Financial costs'!$D$22*$L$2*(1+'Financial costs'!$B$23)^(Y$3-1) + $A19*2*'Financial costs'!$B$17*$L$2</f>
        <v>678236.5974072906</v>
      </c>
      <c r="Z19" s="3">
        <f>$A19*$J$2/$H$2*2*'Financial costs'!$B$13/'Financial costs'!$B$15 + $A19*2*'Financial costs'!$D$22*$L$2*(1+'Financial costs'!$B$23)^(Z$3-1) + $A19*2*'Financial costs'!$B$17*$L$2</f>
        <v>695239.34278506367</v>
      </c>
      <c r="AA19" s="3">
        <f>$A19*$J$2/$H$2*2*'Financial costs'!$B$13/'Financial costs'!$B$15 + $A19*2*'Financial costs'!$D$22*$L$2*(1+'Financial costs'!$B$23)^(AA$3-1) + $A19*2*'Financial costs'!$B$17*$L$2</f>
        <v>712922.19797794777</v>
      </c>
      <c r="AB19" s="3">
        <f>$A19*$J$2/$H$2*2*'Financial costs'!$B$13/'Financial costs'!$B$15 + $A19*2*'Financial costs'!$D$22*$L$2*(1+'Financial costs'!$B$23)^(AB$3-1) + $A19*2*'Financial costs'!$B$17*$L$2</f>
        <v>731312.36737854721</v>
      </c>
      <c r="AC19" s="3">
        <f>$A19*$J$2/$H$2*2*'Financial costs'!$B$13/'Financial costs'!$B$15 + $A19*2*'Financial costs'!$D$22*$L$2*(1+'Financial costs'!$B$23)^(AC$3-1) + $A19*2*'Financial costs'!$B$17*$L$2</f>
        <v>750438.14355517051</v>
      </c>
      <c r="AD19" s="3">
        <f>$A19*$J$2/$H$2*2*'Financial costs'!$B$13/'Financial costs'!$B$15 + $A19*2*'Financial costs'!$D$22*$L$2*(1+'Financial costs'!$B$23)^(AD$3-1) + $A19*2*'Financial costs'!$B$17*$L$2</f>
        <v>770328.95077885885</v>
      </c>
      <c r="AE19" s="3">
        <f>$A19*$J$2/$H$2*2*'Financial costs'!$B$13/'Financial costs'!$B$15 + $A19*2*'Financial costs'!$D$22*$L$2*(1+'Financial costs'!$B$23)^(AE$3-1) + $A19*2*'Financial costs'!$B$17*$L$2</f>
        <v>791015.39029149478</v>
      </c>
      <c r="AF19" s="3">
        <f>$A19*$J$2/$H$2*2*'Financial costs'!$B$13/'Financial costs'!$B$15 + $A19*2*'Financial costs'!$D$22*$L$2*(1+'Financial costs'!$B$23)^(AF$3-1) + $A19*2*'Financial costs'!$B$17*$L$2</f>
        <v>812529.287384636</v>
      </c>
    </row>
    <row r="20" spans="1:32" x14ac:dyDescent="0.25">
      <c r="A20">
        <v>200</v>
      </c>
      <c r="B20" s="2">
        <f t="shared" si="0"/>
        <v>9248574.7593398653</v>
      </c>
      <c r="C20" s="3">
        <f>$A20*$J$2/$H$2*2*'Financial costs'!$B$13/'Financial costs'!$B$15 + $A20*2*'Financial costs'!$D$22*$L$2*(1+'Financial costs'!$B$23)^(C$3-1) + $A20*2*'Financial costs'!$B$17*$L$2</f>
        <v>455292.59259259258</v>
      </c>
      <c r="D20" s="3">
        <f>$A20*$J$2/$H$2*2*'Financial costs'!$B$13/'Financial costs'!$B$15 + $A20*2*'Financial costs'!$D$22*$L$2*(1+'Financial costs'!$B$23)^(D$3-1) + $A20*2*'Financial costs'!$B$17*$L$2</f>
        <v>462844.59259259258</v>
      </c>
      <c r="E20" s="3">
        <f>$A20*$J$2/$H$2*2*'Financial costs'!$B$13/'Financial costs'!$B$15 + $A20*2*'Financial costs'!$D$22*$L$2*(1+'Financial costs'!$B$23)^(E$3-1) + $A20*2*'Financial costs'!$B$17*$L$2</f>
        <v>470698.67259259266</v>
      </c>
      <c r="F20" s="3">
        <f>$A20*$J$2/$H$2*2*'Financial costs'!$B$13/'Financial costs'!$B$15 + $A20*2*'Financial costs'!$D$22*$L$2*(1+'Financial costs'!$B$23)^(F$3-1) + $A20*2*'Financial costs'!$B$17*$L$2</f>
        <v>478866.91579259263</v>
      </c>
      <c r="G20" s="3">
        <f>$A20*$J$2/$H$2*2*'Financial costs'!$B$13/'Financial costs'!$B$15 + $A20*2*'Financial costs'!$D$22*$L$2*(1+'Financial costs'!$B$23)^(G$3-1) + $A20*2*'Financial costs'!$B$17*$L$2</f>
        <v>487361.88872059266</v>
      </c>
      <c r="H20" s="3">
        <f>$A20*$J$2/$H$2*2*'Financial costs'!$B$13/'Financial costs'!$B$15 + $A20*2*'Financial costs'!$D$22*$L$2*(1+'Financial costs'!$B$23)^(H$3-1) + $A20*2*'Financial costs'!$B$17*$L$2</f>
        <v>496196.66056571272</v>
      </c>
      <c r="I20" s="3">
        <f>$A20*$J$2/$H$2*2*'Financial costs'!$B$13/'Financial costs'!$B$15 + $A20*2*'Financial costs'!$D$22*$L$2*(1+'Financial costs'!$B$23)^(I$3-1) + $A20*2*'Financial costs'!$B$17*$L$2</f>
        <v>505384.82328463747</v>
      </c>
      <c r="J20" s="3">
        <f>$A20*$J$2/$H$2*2*'Financial costs'!$B$13/'Financial costs'!$B$15 + $A20*2*'Financial costs'!$D$22*$L$2*(1+'Financial costs'!$B$23)^(J$3-1) + $A20*2*'Financial costs'!$B$17*$L$2</f>
        <v>514940.51251231926</v>
      </c>
      <c r="K20" s="3">
        <f>$A20*$J$2/$H$2*2*'Financial costs'!$B$13/'Financial costs'!$B$15 + $A20*2*'Financial costs'!$D$22*$L$2*(1+'Financial costs'!$B$23)^(K$3-1) + $A20*2*'Financial costs'!$B$17*$L$2</f>
        <v>524878.42930910829</v>
      </c>
      <c r="L20" s="3">
        <f>$A20*$J$2/$H$2*2*'Financial costs'!$B$13/'Financial costs'!$B$15 + $A20*2*'Financial costs'!$D$22*$L$2*(1+'Financial costs'!$B$23)^(L$3-1) + $A20*2*'Financial costs'!$B$17*$L$2</f>
        <v>535213.86277776898</v>
      </c>
      <c r="M20" s="3">
        <f>$A20*$J$2/$H$2*2*'Financial costs'!$B$13/'Financial costs'!$B$15 + $A20*2*'Financial costs'!$D$22*$L$2*(1+'Financial costs'!$B$23)^(M$3-1) + $A20*2*'Financial costs'!$B$17*$L$2</f>
        <v>545962.71358517604</v>
      </c>
      <c r="N20" s="3">
        <f>$A20*$J$2/$H$2*2*'Financial costs'!$B$13/'Financial costs'!$B$15 + $A20*2*'Financial costs'!$D$22*$L$2*(1+'Financial costs'!$B$23)^(N$3-1) + $A20*2*'Financial costs'!$B$17*$L$2</f>
        <v>557141.51842487941</v>
      </c>
      <c r="O20" s="3">
        <f>$A20*$J$2/$H$2*2*'Financial costs'!$B$13/'Financial costs'!$B$15 + $A20*2*'Financial costs'!$D$22*$L$2*(1+'Financial costs'!$B$23)^(O$3-1) + $A20*2*'Financial costs'!$B$17*$L$2</f>
        <v>568767.47545817087</v>
      </c>
      <c r="P20" s="3">
        <f>$A20*$J$2/$H$2*2*'Financial costs'!$B$13/'Financial costs'!$B$15 + $A20*2*'Financial costs'!$D$22*$L$2*(1+'Financial costs'!$B$23)^(P$3-1) + $A20*2*'Financial costs'!$B$17*$L$2</f>
        <v>580858.4707727941</v>
      </c>
      <c r="Q20" s="3">
        <f>$A20*$J$2/$H$2*2*'Financial costs'!$B$13/'Financial costs'!$B$15 + $A20*2*'Financial costs'!$D$22*$L$2*(1+'Financial costs'!$B$23)^(Q$3-1) + $A20*2*'Financial costs'!$B$17*$L$2</f>
        <v>593433.10590000218</v>
      </c>
      <c r="R20" s="3">
        <f>$A20*$J$2/$H$2*2*'Financial costs'!$B$13/'Financial costs'!$B$15 + $A20*2*'Financial costs'!$D$22*$L$2*(1+'Financial costs'!$B$23)^(R$3-1) + $A20*2*'Financial costs'!$B$17*$L$2</f>
        <v>606510.72643229854</v>
      </c>
      <c r="S20" s="3">
        <f>$A20*$J$2/$H$2*2*'Financial costs'!$B$13/'Financial costs'!$B$15 + $A20*2*'Financial costs'!$D$22*$L$2*(1+'Financial costs'!$B$23)^(S$3-1) + $A20*2*'Financial costs'!$B$17*$L$2</f>
        <v>620111.45178588678</v>
      </c>
      <c r="T20" s="3">
        <f>$A20*$J$2/$H$2*2*'Financial costs'!$B$13/'Financial costs'!$B$15 + $A20*2*'Financial costs'!$D$22*$L$2*(1+'Financial costs'!$B$23)^(T$3-1) + $A20*2*'Financial costs'!$B$17*$L$2</f>
        <v>634256.20615361852</v>
      </c>
      <c r="U20" s="3">
        <f>$A20*$J$2/$H$2*2*'Financial costs'!$B$13/'Financial costs'!$B$15 + $A20*2*'Financial costs'!$D$22*$L$2*(1+'Financial costs'!$B$23)^(U$3-1) + $A20*2*'Financial costs'!$B$17*$L$2</f>
        <v>648966.75069605967</v>
      </c>
      <c r="V20" s="3">
        <f>$A20*$J$2/$H$2*2*'Financial costs'!$B$13/'Financial costs'!$B$15 + $A20*2*'Financial costs'!$D$22*$L$2*(1+'Financial costs'!$B$23)^(V$3-1) + $A20*2*'Financial costs'!$B$17*$L$2</f>
        <v>664265.71702019835</v>
      </c>
      <c r="W20" s="3">
        <f>$A20*$J$2/$H$2*2*'Financial costs'!$B$13/'Financial costs'!$B$15 + $A20*2*'Financial costs'!$D$22*$L$2*(1+'Financial costs'!$B$23)^(W$3-1) + $A20*2*'Financial costs'!$B$17*$L$2</f>
        <v>680176.64199730253</v>
      </c>
      <c r="X20" s="3">
        <f>$A20*$J$2/$H$2*2*'Financial costs'!$B$13/'Financial costs'!$B$15 + $A20*2*'Financial costs'!$D$22*$L$2*(1+'Financial costs'!$B$23)^(X$3-1) + $A20*2*'Financial costs'!$B$17*$L$2</f>
        <v>696724.00397349102</v>
      </c>
      <c r="Y20" s="3">
        <f>$A20*$J$2/$H$2*2*'Financial costs'!$B$13/'Financial costs'!$B$15 + $A20*2*'Financial costs'!$D$22*$L$2*(1+'Financial costs'!$B$23)^(Y$3-1) + $A20*2*'Financial costs'!$B$17*$L$2</f>
        <v>713933.26042872691</v>
      </c>
      <c r="Z20" s="3">
        <f>$A20*$J$2/$H$2*2*'Financial costs'!$B$13/'Financial costs'!$B$15 + $A20*2*'Financial costs'!$D$22*$L$2*(1+'Financial costs'!$B$23)^(Z$3-1) + $A20*2*'Financial costs'!$B$17*$L$2</f>
        <v>731830.88714217232</v>
      </c>
      <c r="AA20" s="3">
        <f>$A20*$J$2/$H$2*2*'Financial costs'!$B$13/'Financial costs'!$B$15 + $A20*2*'Financial costs'!$D$22*$L$2*(1+'Financial costs'!$B$23)^(AA$3-1) + $A20*2*'Financial costs'!$B$17*$L$2</f>
        <v>750444.41892415553</v>
      </c>
      <c r="AB20" s="3">
        <f>$A20*$J$2/$H$2*2*'Financial costs'!$B$13/'Financial costs'!$B$15 + $A20*2*'Financial costs'!$D$22*$L$2*(1+'Financial costs'!$B$23)^(AB$3-1) + $A20*2*'Financial costs'!$B$17*$L$2</f>
        <v>769802.49197741819</v>
      </c>
      <c r="AC20" s="3">
        <f>$A20*$J$2/$H$2*2*'Financial costs'!$B$13/'Financial costs'!$B$15 + $A20*2*'Financial costs'!$D$22*$L$2*(1+'Financial costs'!$B$23)^(AC$3-1) + $A20*2*'Financial costs'!$B$17*$L$2</f>
        <v>789934.88795281108</v>
      </c>
      <c r="AD20" s="3">
        <f>$A20*$J$2/$H$2*2*'Financial costs'!$B$13/'Financial costs'!$B$15 + $A20*2*'Financial costs'!$D$22*$L$2*(1+'Financial costs'!$B$23)^(AD$3-1) + $A20*2*'Financial costs'!$B$17*$L$2</f>
        <v>810872.57976721984</v>
      </c>
      <c r="AE20" s="3">
        <f>$A20*$J$2/$H$2*2*'Financial costs'!$B$13/'Financial costs'!$B$15 + $A20*2*'Financial costs'!$D$22*$L$2*(1+'Financial costs'!$B$23)^(AE$3-1) + $A20*2*'Financial costs'!$B$17*$L$2</f>
        <v>832647.77925420506</v>
      </c>
      <c r="AF20" s="3">
        <f>$A20*$J$2/$H$2*2*'Financial costs'!$B$13/'Financial costs'!$B$15 + $A20*2*'Financial costs'!$D$22*$L$2*(1+'Financial costs'!$B$23)^(AF$3-1) + $A20*2*'Financial costs'!$B$17*$L$2</f>
        <v>855293.98672066955</v>
      </c>
    </row>
    <row r="21" spans="1:32" x14ac:dyDescent="0.25">
      <c r="A21">
        <v>210</v>
      </c>
      <c r="B21" s="2">
        <f t="shared" si="0"/>
        <v>9711003.4973068554</v>
      </c>
      <c r="C21" s="3">
        <f>$A21*$J$2/$H$2*2*'Financial costs'!$B$13/'Financial costs'!$B$15 + $A21*2*'Financial costs'!$D$22*$L$2*(1+'Financial costs'!$B$23)^(C$3-1) + $A21*2*'Financial costs'!$B$17*$L$2</f>
        <v>478057.22222222225</v>
      </c>
      <c r="D21" s="3">
        <f>$A21*$J$2/$H$2*2*'Financial costs'!$B$13/'Financial costs'!$B$15 + $A21*2*'Financial costs'!$D$22*$L$2*(1+'Financial costs'!$B$23)^(D$3-1) + $A21*2*'Financial costs'!$B$17*$L$2</f>
        <v>485986.82222222222</v>
      </c>
      <c r="E21" s="3">
        <f>$A21*$J$2/$H$2*2*'Financial costs'!$B$13/'Financial costs'!$B$15 + $A21*2*'Financial costs'!$D$22*$L$2*(1+'Financial costs'!$B$23)^(E$3-1) + $A21*2*'Financial costs'!$B$17*$L$2</f>
        <v>494233.60622222221</v>
      </c>
      <c r="F21" s="3">
        <f>$A21*$J$2/$H$2*2*'Financial costs'!$B$13/'Financial costs'!$B$15 + $A21*2*'Financial costs'!$D$22*$L$2*(1+'Financial costs'!$B$23)^(F$3-1) + $A21*2*'Financial costs'!$B$17*$L$2</f>
        <v>502810.26158222224</v>
      </c>
      <c r="G21" s="3">
        <f>$A21*$J$2/$H$2*2*'Financial costs'!$B$13/'Financial costs'!$B$15 + $A21*2*'Financial costs'!$D$22*$L$2*(1+'Financial costs'!$B$23)^(G$3-1) + $A21*2*'Financial costs'!$B$17*$L$2</f>
        <v>511729.98315662227</v>
      </c>
      <c r="H21" s="3">
        <f>$A21*$J$2/$H$2*2*'Financial costs'!$B$13/'Financial costs'!$B$15 + $A21*2*'Financial costs'!$D$22*$L$2*(1+'Financial costs'!$B$23)^(H$3-1) + $A21*2*'Financial costs'!$B$17*$L$2</f>
        <v>521006.49359399825</v>
      </c>
      <c r="I21" s="3">
        <f>$A21*$J$2/$H$2*2*'Financial costs'!$B$13/'Financial costs'!$B$15 + $A21*2*'Financial costs'!$D$22*$L$2*(1+'Financial costs'!$B$23)^(I$3-1) + $A21*2*'Financial costs'!$B$17*$L$2</f>
        <v>530654.06444886932</v>
      </c>
      <c r="J21" s="3">
        <f>$A21*$J$2/$H$2*2*'Financial costs'!$B$13/'Financial costs'!$B$15 + $A21*2*'Financial costs'!$D$22*$L$2*(1+'Financial costs'!$B$23)^(J$3-1) + $A21*2*'Financial costs'!$B$17*$L$2</f>
        <v>540687.53813793522</v>
      </c>
      <c r="K21" s="3">
        <f>$A21*$J$2/$H$2*2*'Financial costs'!$B$13/'Financial costs'!$B$15 + $A21*2*'Financial costs'!$D$22*$L$2*(1+'Financial costs'!$B$23)^(K$3-1) + $A21*2*'Financial costs'!$B$17*$L$2</f>
        <v>551122.35077456373</v>
      </c>
      <c r="L21" s="3">
        <f>$A21*$J$2/$H$2*2*'Financial costs'!$B$13/'Financial costs'!$B$15 + $A21*2*'Financial costs'!$D$22*$L$2*(1+'Financial costs'!$B$23)^(L$3-1) + $A21*2*'Financial costs'!$B$17*$L$2</f>
        <v>561974.55591665744</v>
      </c>
      <c r="M21" s="3">
        <f>$A21*$J$2/$H$2*2*'Financial costs'!$B$13/'Financial costs'!$B$15 + $A21*2*'Financial costs'!$D$22*$L$2*(1+'Financial costs'!$B$23)^(M$3-1) + $A21*2*'Financial costs'!$B$17*$L$2</f>
        <v>573260.84926443489</v>
      </c>
      <c r="N21" s="3">
        <f>$A21*$J$2/$H$2*2*'Financial costs'!$B$13/'Financial costs'!$B$15 + $A21*2*'Financial costs'!$D$22*$L$2*(1+'Financial costs'!$B$23)^(N$3-1) + $A21*2*'Financial costs'!$B$17*$L$2</f>
        <v>584998.59434612328</v>
      </c>
      <c r="O21" s="3">
        <f>$A21*$J$2/$H$2*2*'Financial costs'!$B$13/'Financial costs'!$B$15 + $A21*2*'Financial costs'!$D$22*$L$2*(1+'Financial costs'!$B$23)^(O$3-1) + $A21*2*'Financial costs'!$B$17*$L$2</f>
        <v>597205.84923107945</v>
      </c>
      <c r="P21" s="3">
        <f>$A21*$J$2/$H$2*2*'Financial costs'!$B$13/'Financial costs'!$B$15 + $A21*2*'Financial costs'!$D$22*$L$2*(1+'Financial costs'!$B$23)^(P$3-1) + $A21*2*'Financial costs'!$B$17*$L$2</f>
        <v>609901.39431143377</v>
      </c>
      <c r="Q21" s="3">
        <f>$A21*$J$2/$H$2*2*'Financial costs'!$B$13/'Financial costs'!$B$15 + $A21*2*'Financial costs'!$D$22*$L$2*(1+'Financial costs'!$B$23)^(Q$3-1) + $A21*2*'Financial costs'!$B$17*$L$2</f>
        <v>623104.76119500224</v>
      </c>
      <c r="R21" s="3">
        <f>$A21*$J$2/$H$2*2*'Financial costs'!$B$13/'Financial costs'!$B$15 + $A21*2*'Financial costs'!$D$22*$L$2*(1+'Financial costs'!$B$23)^(R$3-1) + $A21*2*'Financial costs'!$B$17*$L$2</f>
        <v>636836.26275391341</v>
      </c>
      <c r="S21" s="3">
        <f>$A21*$J$2/$H$2*2*'Financial costs'!$B$13/'Financial costs'!$B$15 + $A21*2*'Financial costs'!$D$22*$L$2*(1+'Financial costs'!$B$23)^(S$3-1) + $A21*2*'Financial costs'!$B$17*$L$2</f>
        <v>651117.02437518106</v>
      </c>
      <c r="T21" s="3">
        <f>$A21*$J$2/$H$2*2*'Financial costs'!$B$13/'Financial costs'!$B$15 + $A21*2*'Financial costs'!$D$22*$L$2*(1+'Financial costs'!$B$23)^(T$3-1) + $A21*2*'Financial costs'!$B$17*$L$2</f>
        <v>665969.0164612995</v>
      </c>
      <c r="U21" s="3">
        <f>$A21*$J$2/$H$2*2*'Financial costs'!$B$13/'Financial costs'!$B$15 + $A21*2*'Financial costs'!$D$22*$L$2*(1+'Financial costs'!$B$23)^(U$3-1) + $A21*2*'Financial costs'!$B$17*$L$2</f>
        <v>681415.08823086263</v>
      </c>
      <c r="V21" s="3">
        <f>$A21*$J$2/$H$2*2*'Financial costs'!$B$13/'Financial costs'!$B$15 + $A21*2*'Financial costs'!$D$22*$L$2*(1+'Financial costs'!$B$23)^(V$3-1) + $A21*2*'Financial costs'!$B$17*$L$2</f>
        <v>697479.00287120824</v>
      </c>
      <c r="W21" s="3">
        <f>$A21*$J$2/$H$2*2*'Financial costs'!$B$13/'Financial costs'!$B$15 + $A21*2*'Financial costs'!$D$22*$L$2*(1+'Financial costs'!$B$23)^(W$3-1) + $A21*2*'Financial costs'!$B$17*$L$2</f>
        <v>714185.47409716761</v>
      </c>
      <c r="X21" s="3">
        <f>$A21*$J$2/$H$2*2*'Financial costs'!$B$13/'Financial costs'!$B$15 + $A21*2*'Financial costs'!$D$22*$L$2*(1+'Financial costs'!$B$23)^(X$3-1) + $A21*2*'Financial costs'!$B$17*$L$2</f>
        <v>731560.2041721656</v>
      </c>
      <c r="Y21" s="3">
        <f>$A21*$J$2/$H$2*2*'Financial costs'!$B$13/'Financial costs'!$B$15 + $A21*2*'Financial costs'!$D$22*$L$2*(1+'Financial costs'!$B$23)^(Y$3-1) + $A21*2*'Financial costs'!$B$17*$L$2</f>
        <v>749629.92345016333</v>
      </c>
      <c r="Z21" s="3">
        <f>$A21*$J$2/$H$2*2*'Financial costs'!$B$13/'Financial costs'!$B$15 + $A21*2*'Financial costs'!$D$22*$L$2*(1+'Financial costs'!$B$23)^(Z$3-1) + $A21*2*'Financial costs'!$B$17*$L$2</f>
        <v>768422.43149928085</v>
      </c>
      <c r="AA21" s="3">
        <f>$A21*$J$2/$H$2*2*'Financial costs'!$B$13/'Financial costs'!$B$15 + $A21*2*'Financial costs'!$D$22*$L$2*(1+'Financial costs'!$B$23)^(AA$3-1) + $A21*2*'Financial costs'!$B$17*$L$2</f>
        <v>787966.63987036329</v>
      </c>
      <c r="AB21" s="3">
        <f>$A21*$J$2/$H$2*2*'Financial costs'!$B$13/'Financial costs'!$B$15 + $A21*2*'Financial costs'!$D$22*$L$2*(1+'Financial costs'!$B$23)^(AB$3-1) + $A21*2*'Financial costs'!$B$17*$L$2</f>
        <v>808292.61657628906</v>
      </c>
      <c r="AC21" s="3">
        <f>$A21*$J$2/$H$2*2*'Financial costs'!$B$13/'Financial costs'!$B$15 + $A21*2*'Financial costs'!$D$22*$L$2*(1+'Financial costs'!$B$23)^(AC$3-1) + $A21*2*'Financial costs'!$B$17*$L$2</f>
        <v>829431.63235045166</v>
      </c>
      <c r="AD21" s="3">
        <f>$A21*$J$2/$H$2*2*'Financial costs'!$B$13/'Financial costs'!$B$15 + $A21*2*'Financial costs'!$D$22*$L$2*(1+'Financial costs'!$B$23)^(AD$3-1) + $A21*2*'Financial costs'!$B$17*$L$2</f>
        <v>851416.20875558082</v>
      </c>
      <c r="AE21" s="3">
        <f>$A21*$J$2/$H$2*2*'Financial costs'!$B$13/'Financial costs'!$B$15 + $A21*2*'Financial costs'!$D$22*$L$2*(1+'Financial costs'!$B$23)^(AE$3-1) + $A21*2*'Financial costs'!$B$17*$L$2</f>
        <v>874280.16821691534</v>
      </c>
      <c r="AF21" s="3">
        <f>$A21*$J$2/$H$2*2*'Financial costs'!$B$13/'Financial costs'!$B$15 + $A21*2*'Financial costs'!$D$22*$L$2*(1+'Financial costs'!$B$23)^(AF$3-1) + $A21*2*'Financial costs'!$B$17*$L$2</f>
        <v>898058.6860567031</v>
      </c>
    </row>
    <row r="22" spans="1:32" x14ac:dyDescent="0.25">
      <c r="A22">
        <v>220</v>
      </c>
      <c r="B22" s="2">
        <f t="shared" si="0"/>
        <v>10173432.235273847</v>
      </c>
      <c r="C22" s="3">
        <f>$A22*$J$2/$H$2*2*'Financial costs'!$B$13/'Financial costs'!$B$15 + $A22*2*'Financial costs'!$D$22*$L$2*(1+'Financial costs'!$B$23)^(C$3-1) + $A22*2*'Financial costs'!$B$17*$L$2</f>
        <v>500821.85185185191</v>
      </c>
      <c r="D22" s="3">
        <f>$A22*$J$2/$H$2*2*'Financial costs'!$B$13/'Financial costs'!$B$15 + $A22*2*'Financial costs'!$D$22*$L$2*(1+'Financial costs'!$B$23)^(D$3-1) + $A22*2*'Financial costs'!$B$17*$L$2</f>
        <v>509129.05185185187</v>
      </c>
      <c r="E22" s="3">
        <f>$A22*$J$2/$H$2*2*'Financial costs'!$B$13/'Financial costs'!$B$15 + $A22*2*'Financial costs'!$D$22*$L$2*(1+'Financial costs'!$B$23)^(E$3-1) + $A22*2*'Financial costs'!$B$17*$L$2</f>
        <v>517768.53985185188</v>
      </c>
      <c r="F22" s="3">
        <f>$A22*$J$2/$H$2*2*'Financial costs'!$B$13/'Financial costs'!$B$15 + $A22*2*'Financial costs'!$D$22*$L$2*(1+'Financial costs'!$B$23)^(F$3-1) + $A22*2*'Financial costs'!$B$17*$L$2</f>
        <v>526753.60737185192</v>
      </c>
      <c r="G22" s="3">
        <f>$A22*$J$2/$H$2*2*'Financial costs'!$B$13/'Financial costs'!$B$15 + $A22*2*'Financial costs'!$D$22*$L$2*(1+'Financial costs'!$B$23)^(G$3-1) + $A22*2*'Financial costs'!$B$17*$L$2</f>
        <v>536098.07759265194</v>
      </c>
      <c r="H22" s="3">
        <f>$A22*$J$2/$H$2*2*'Financial costs'!$B$13/'Financial costs'!$B$15 + $A22*2*'Financial costs'!$D$22*$L$2*(1+'Financial costs'!$B$23)^(H$3-1) + $A22*2*'Financial costs'!$B$17*$L$2</f>
        <v>545816.32662228402</v>
      </c>
      <c r="I22" s="3">
        <f>$A22*$J$2/$H$2*2*'Financial costs'!$B$13/'Financial costs'!$B$15 + $A22*2*'Financial costs'!$D$22*$L$2*(1+'Financial costs'!$B$23)^(I$3-1) + $A22*2*'Financial costs'!$B$17*$L$2</f>
        <v>555923.30561310123</v>
      </c>
      <c r="J22" s="3">
        <f>$A22*$J$2/$H$2*2*'Financial costs'!$B$13/'Financial costs'!$B$15 + $A22*2*'Financial costs'!$D$22*$L$2*(1+'Financial costs'!$B$23)^(J$3-1) + $A22*2*'Financial costs'!$B$17*$L$2</f>
        <v>566434.56376355118</v>
      </c>
      <c r="K22" s="3">
        <f>$A22*$J$2/$H$2*2*'Financial costs'!$B$13/'Financial costs'!$B$15 + $A22*2*'Financial costs'!$D$22*$L$2*(1+'Financial costs'!$B$23)^(K$3-1) + $A22*2*'Financial costs'!$B$17*$L$2</f>
        <v>577366.27224001917</v>
      </c>
      <c r="L22" s="3">
        <f>$A22*$J$2/$H$2*2*'Financial costs'!$B$13/'Financial costs'!$B$15 + $A22*2*'Financial costs'!$D$22*$L$2*(1+'Financial costs'!$B$23)^(L$3-1) + $A22*2*'Financial costs'!$B$17*$L$2</f>
        <v>588735.24905554589</v>
      </c>
      <c r="M22" s="3">
        <f>$A22*$J$2/$H$2*2*'Financial costs'!$B$13/'Financial costs'!$B$15 + $A22*2*'Financial costs'!$D$22*$L$2*(1+'Financial costs'!$B$23)^(M$3-1) + $A22*2*'Financial costs'!$B$17*$L$2</f>
        <v>600558.98494369374</v>
      </c>
      <c r="N22" s="3">
        <f>$A22*$J$2/$H$2*2*'Financial costs'!$B$13/'Financial costs'!$B$15 + $A22*2*'Financial costs'!$D$22*$L$2*(1+'Financial costs'!$B$23)^(N$3-1) + $A22*2*'Financial costs'!$B$17*$L$2</f>
        <v>612855.67026736739</v>
      </c>
      <c r="O22" s="3">
        <f>$A22*$J$2/$H$2*2*'Financial costs'!$B$13/'Financial costs'!$B$15 + $A22*2*'Financial costs'!$D$22*$L$2*(1+'Financial costs'!$B$23)^(O$3-1) + $A22*2*'Financial costs'!$B$17*$L$2</f>
        <v>625644.22300398804</v>
      </c>
      <c r="P22" s="3">
        <f>$A22*$J$2/$H$2*2*'Financial costs'!$B$13/'Financial costs'!$B$15 + $A22*2*'Financial costs'!$D$22*$L$2*(1+'Financial costs'!$B$23)^(P$3-1) + $A22*2*'Financial costs'!$B$17*$L$2</f>
        <v>638944.31785007345</v>
      </c>
      <c r="Q22" s="3">
        <f>$A22*$J$2/$H$2*2*'Financial costs'!$B$13/'Financial costs'!$B$15 + $A22*2*'Financial costs'!$D$22*$L$2*(1+'Financial costs'!$B$23)^(Q$3-1) + $A22*2*'Financial costs'!$B$17*$L$2</f>
        <v>652776.4164900023</v>
      </c>
      <c r="R22" s="3">
        <f>$A22*$J$2/$H$2*2*'Financial costs'!$B$13/'Financial costs'!$B$15 + $A22*2*'Financial costs'!$D$22*$L$2*(1+'Financial costs'!$B$23)^(R$3-1) + $A22*2*'Financial costs'!$B$17*$L$2</f>
        <v>667161.7990755284</v>
      </c>
      <c r="S22" s="3">
        <f>$A22*$J$2/$H$2*2*'Financial costs'!$B$13/'Financial costs'!$B$15 + $A22*2*'Financial costs'!$D$22*$L$2*(1+'Financial costs'!$B$23)^(S$3-1) + $A22*2*'Financial costs'!$B$17*$L$2</f>
        <v>682122.59696447547</v>
      </c>
      <c r="T22" s="3">
        <f>$A22*$J$2/$H$2*2*'Financial costs'!$B$13/'Financial costs'!$B$15 + $A22*2*'Financial costs'!$D$22*$L$2*(1+'Financial costs'!$B$23)^(T$3-1) + $A22*2*'Financial costs'!$B$17*$L$2</f>
        <v>697681.82676898048</v>
      </c>
      <c r="U22" s="3">
        <f>$A22*$J$2/$H$2*2*'Financial costs'!$B$13/'Financial costs'!$B$15 + $A22*2*'Financial costs'!$D$22*$L$2*(1+'Financial costs'!$B$23)^(U$3-1) + $A22*2*'Financial costs'!$B$17*$L$2</f>
        <v>713863.4257656656</v>
      </c>
      <c r="V22" s="3">
        <f>$A22*$J$2/$H$2*2*'Financial costs'!$B$13/'Financial costs'!$B$15 + $A22*2*'Financial costs'!$D$22*$L$2*(1+'Financial costs'!$B$23)^(V$3-1) + $A22*2*'Financial costs'!$B$17*$L$2</f>
        <v>730692.28872221813</v>
      </c>
      <c r="W22" s="3">
        <f>$A22*$J$2/$H$2*2*'Financial costs'!$B$13/'Financial costs'!$B$15 + $A22*2*'Financial costs'!$D$22*$L$2*(1+'Financial costs'!$B$23)^(W$3-1) + $A22*2*'Financial costs'!$B$17*$L$2</f>
        <v>748194.3061970328</v>
      </c>
      <c r="X22" s="3">
        <f>$A22*$J$2/$H$2*2*'Financial costs'!$B$13/'Financial costs'!$B$15 + $A22*2*'Financial costs'!$D$22*$L$2*(1+'Financial costs'!$B$23)^(X$3-1) + $A22*2*'Financial costs'!$B$17*$L$2</f>
        <v>766396.40437084017</v>
      </c>
      <c r="Y22" s="3">
        <f>$A22*$J$2/$H$2*2*'Financial costs'!$B$13/'Financial costs'!$B$15 + $A22*2*'Financial costs'!$D$22*$L$2*(1+'Financial costs'!$B$23)^(Y$3-1) + $A22*2*'Financial costs'!$B$17*$L$2</f>
        <v>785326.58647159964</v>
      </c>
      <c r="Z22" s="3">
        <f>$A22*$J$2/$H$2*2*'Financial costs'!$B$13/'Financial costs'!$B$15 + $A22*2*'Financial costs'!$D$22*$L$2*(1+'Financial costs'!$B$23)^(Z$3-1) + $A22*2*'Financial costs'!$B$17*$L$2</f>
        <v>805013.9758563895</v>
      </c>
      <c r="AA22" s="3">
        <f>$A22*$J$2/$H$2*2*'Financial costs'!$B$13/'Financial costs'!$B$15 + $A22*2*'Financial costs'!$D$22*$L$2*(1+'Financial costs'!$B$23)^(AA$3-1) + $A22*2*'Financial costs'!$B$17*$L$2</f>
        <v>825488.86081657116</v>
      </c>
      <c r="AB22" s="3">
        <f>$A22*$J$2/$H$2*2*'Financial costs'!$B$13/'Financial costs'!$B$15 + $A22*2*'Financial costs'!$D$22*$L$2*(1+'Financial costs'!$B$23)^(AB$3-1) + $A22*2*'Financial costs'!$B$17*$L$2</f>
        <v>846782.74117516004</v>
      </c>
      <c r="AC22" s="3">
        <f>$A22*$J$2/$H$2*2*'Financial costs'!$B$13/'Financial costs'!$B$15 + $A22*2*'Financial costs'!$D$22*$L$2*(1+'Financial costs'!$B$23)^(AC$3-1) + $A22*2*'Financial costs'!$B$17*$L$2</f>
        <v>868928.37674809224</v>
      </c>
      <c r="AD22" s="3">
        <f>$A22*$J$2/$H$2*2*'Financial costs'!$B$13/'Financial costs'!$B$15 + $A22*2*'Financial costs'!$D$22*$L$2*(1+'Financial costs'!$B$23)^(AD$3-1) + $A22*2*'Financial costs'!$B$17*$L$2</f>
        <v>891959.83774394193</v>
      </c>
      <c r="AE22" s="3">
        <f>$A22*$J$2/$H$2*2*'Financial costs'!$B$13/'Financial costs'!$B$15 + $A22*2*'Financial costs'!$D$22*$L$2*(1+'Financial costs'!$B$23)^(AE$3-1) + $A22*2*'Financial costs'!$B$17*$L$2</f>
        <v>915912.55717962561</v>
      </c>
      <c r="AF22" s="3">
        <f>$A22*$J$2/$H$2*2*'Financial costs'!$B$13/'Financial costs'!$B$15 + $A22*2*'Financial costs'!$D$22*$L$2*(1+'Financial costs'!$B$23)^(AF$3-1) + $A22*2*'Financial costs'!$B$17*$L$2</f>
        <v>940823.38539273664</v>
      </c>
    </row>
    <row r="23" spans="1:32" x14ac:dyDescent="0.25">
      <c r="A23">
        <v>230</v>
      </c>
      <c r="B23" s="2">
        <f t="shared" si="0"/>
        <v>10635860.973240845</v>
      </c>
      <c r="C23" s="3">
        <f>$A23*$J$2/$H$2*2*'Financial costs'!$B$13/'Financial costs'!$B$15 + $A23*2*'Financial costs'!$D$22*$L$2*(1+'Financial costs'!$B$23)^(C$3-1) + $A23*2*'Financial costs'!$B$17*$L$2</f>
        <v>523586.48148148146</v>
      </c>
      <c r="D23" s="3">
        <f>$A23*$J$2/$H$2*2*'Financial costs'!$B$13/'Financial costs'!$B$15 + $A23*2*'Financial costs'!$D$22*$L$2*(1+'Financial costs'!$B$23)^(D$3-1) + $A23*2*'Financial costs'!$B$17*$L$2</f>
        <v>532271.28148148151</v>
      </c>
      <c r="E23" s="3">
        <f>$A23*$J$2/$H$2*2*'Financial costs'!$B$13/'Financial costs'!$B$15 + $A23*2*'Financial costs'!$D$22*$L$2*(1+'Financial costs'!$B$23)^(E$3-1) + $A23*2*'Financial costs'!$B$17*$L$2</f>
        <v>541303.47348148143</v>
      </c>
      <c r="F23" s="3">
        <f>$A23*$J$2/$H$2*2*'Financial costs'!$B$13/'Financial costs'!$B$15 + $A23*2*'Financial costs'!$D$22*$L$2*(1+'Financial costs'!$B$23)^(F$3-1) + $A23*2*'Financial costs'!$B$17*$L$2</f>
        <v>550696.95316148154</v>
      </c>
      <c r="G23" s="3">
        <f>$A23*$J$2/$H$2*2*'Financial costs'!$B$13/'Financial costs'!$B$15 + $A23*2*'Financial costs'!$D$22*$L$2*(1+'Financial costs'!$B$23)^(G$3-1) + $A23*2*'Financial costs'!$B$17*$L$2</f>
        <v>560466.1720286815</v>
      </c>
      <c r="H23" s="3">
        <f>$A23*$J$2/$H$2*2*'Financial costs'!$B$13/'Financial costs'!$B$15 + $A23*2*'Financial costs'!$D$22*$L$2*(1+'Financial costs'!$B$23)^(H$3-1) + $A23*2*'Financial costs'!$B$17*$L$2</f>
        <v>570626.15965056955</v>
      </c>
      <c r="I23" s="3">
        <f>$A23*$J$2/$H$2*2*'Financial costs'!$B$13/'Financial costs'!$B$15 + $A23*2*'Financial costs'!$D$22*$L$2*(1+'Financial costs'!$B$23)^(I$3-1) + $A23*2*'Financial costs'!$B$17*$L$2</f>
        <v>581192.54677733313</v>
      </c>
      <c r="J23" s="3">
        <f>$A23*$J$2/$H$2*2*'Financial costs'!$B$13/'Financial costs'!$B$15 + $A23*2*'Financial costs'!$D$22*$L$2*(1+'Financial costs'!$B$23)^(J$3-1) + $A23*2*'Financial costs'!$B$17*$L$2</f>
        <v>592181.58938916703</v>
      </c>
      <c r="K23" s="3">
        <f>$A23*$J$2/$H$2*2*'Financial costs'!$B$13/'Financial costs'!$B$15 + $A23*2*'Financial costs'!$D$22*$L$2*(1+'Financial costs'!$B$23)^(K$3-1) + $A23*2*'Financial costs'!$B$17*$L$2</f>
        <v>603610.19370547449</v>
      </c>
      <c r="L23" s="3">
        <f>$A23*$J$2/$H$2*2*'Financial costs'!$B$13/'Financial costs'!$B$15 + $A23*2*'Financial costs'!$D$22*$L$2*(1+'Financial costs'!$B$23)^(L$3-1) + $A23*2*'Financial costs'!$B$17*$L$2</f>
        <v>615495.94219443435</v>
      </c>
      <c r="M23" s="3">
        <f>$A23*$J$2/$H$2*2*'Financial costs'!$B$13/'Financial costs'!$B$15 + $A23*2*'Financial costs'!$D$22*$L$2*(1+'Financial costs'!$B$23)^(M$3-1) + $A23*2*'Financial costs'!$B$17*$L$2</f>
        <v>627857.12062295247</v>
      </c>
      <c r="N23" s="3">
        <f>$A23*$J$2/$H$2*2*'Financial costs'!$B$13/'Financial costs'!$B$15 + $A23*2*'Financial costs'!$D$22*$L$2*(1+'Financial costs'!$B$23)^(N$3-1) + $A23*2*'Financial costs'!$B$17*$L$2</f>
        <v>640712.74618861126</v>
      </c>
      <c r="O23" s="3">
        <f>$A23*$J$2/$H$2*2*'Financial costs'!$B$13/'Financial costs'!$B$15 + $A23*2*'Financial costs'!$D$22*$L$2*(1+'Financial costs'!$B$23)^(O$3-1) + $A23*2*'Financial costs'!$B$17*$L$2</f>
        <v>654082.59677689651</v>
      </c>
      <c r="P23" s="3">
        <f>$A23*$J$2/$H$2*2*'Financial costs'!$B$13/'Financial costs'!$B$15 + $A23*2*'Financial costs'!$D$22*$L$2*(1+'Financial costs'!$B$23)^(P$3-1) + $A23*2*'Financial costs'!$B$17*$L$2</f>
        <v>667987.24138871313</v>
      </c>
      <c r="Q23" s="3">
        <f>$A23*$J$2/$H$2*2*'Financial costs'!$B$13/'Financial costs'!$B$15 + $A23*2*'Financial costs'!$D$22*$L$2*(1+'Financial costs'!$B$23)^(Q$3-1) + $A23*2*'Financial costs'!$B$17*$L$2</f>
        <v>682448.07178500236</v>
      </c>
      <c r="R23" s="3">
        <f>$A23*$J$2/$H$2*2*'Financial costs'!$B$13/'Financial costs'!$B$15 + $A23*2*'Financial costs'!$D$22*$L$2*(1+'Financial costs'!$B$23)^(R$3-1) + $A23*2*'Financial costs'!$B$17*$L$2</f>
        <v>697487.33539714315</v>
      </c>
      <c r="S23" s="3">
        <f>$A23*$J$2/$H$2*2*'Financial costs'!$B$13/'Financial costs'!$B$15 + $A23*2*'Financial costs'!$D$22*$L$2*(1+'Financial costs'!$B$23)^(S$3-1) + $A23*2*'Financial costs'!$B$17*$L$2</f>
        <v>713128.16955376975</v>
      </c>
      <c r="T23" s="3">
        <f>$A23*$J$2/$H$2*2*'Financial costs'!$B$13/'Financial costs'!$B$15 + $A23*2*'Financial costs'!$D$22*$L$2*(1+'Financial costs'!$B$23)^(T$3-1) + $A23*2*'Financial costs'!$B$17*$L$2</f>
        <v>729394.63707666122</v>
      </c>
      <c r="U23" s="3">
        <f>$A23*$J$2/$H$2*2*'Financial costs'!$B$13/'Financial costs'!$B$15 + $A23*2*'Financial costs'!$D$22*$L$2*(1+'Financial costs'!$B$23)^(U$3-1) + $A23*2*'Financial costs'!$B$17*$L$2</f>
        <v>746311.76330046856</v>
      </c>
      <c r="V23" s="3">
        <f>$A23*$J$2/$H$2*2*'Financial costs'!$B$13/'Financial costs'!$B$15 + $A23*2*'Financial costs'!$D$22*$L$2*(1+'Financial costs'!$B$23)^(V$3-1) + $A23*2*'Financial costs'!$B$17*$L$2</f>
        <v>763905.57457322802</v>
      </c>
      <c r="W23" s="3">
        <f>$A23*$J$2/$H$2*2*'Financial costs'!$B$13/'Financial costs'!$B$15 + $A23*2*'Financial costs'!$D$22*$L$2*(1+'Financial costs'!$B$23)^(W$3-1) + $A23*2*'Financial costs'!$B$17*$L$2</f>
        <v>782203.13829689787</v>
      </c>
      <c r="X23" s="3">
        <f>$A23*$J$2/$H$2*2*'Financial costs'!$B$13/'Financial costs'!$B$15 + $A23*2*'Financial costs'!$D$22*$L$2*(1+'Financial costs'!$B$23)^(X$3-1) + $A23*2*'Financial costs'!$B$17*$L$2</f>
        <v>801232.60456951475</v>
      </c>
      <c r="Y23" s="3">
        <f>$A23*$J$2/$H$2*2*'Financial costs'!$B$13/'Financial costs'!$B$15 + $A23*2*'Financial costs'!$D$22*$L$2*(1+'Financial costs'!$B$23)^(Y$3-1) + $A23*2*'Financial costs'!$B$17*$L$2</f>
        <v>821023.24949303595</v>
      </c>
      <c r="Z23" s="3">
        <f>$A23*$J$2/$H$2*2*'Financial costs'!$B$13/'Financial costs'!$B$15 + $A23*2*'Financial costs'!$D$22*$L$2*(1+'Financial costs'!$B$23)^(Z$3-1) + $A23*2*'Financial costs'!$B$17*$L$2</f>
        <v>841605.52021349815</v>
      </c>
      <c r="AA23" s="3">
        <f>$A23*$J$2/$H$2*2*'Financial costs'!$B$13/'Financial costs'!$B$15 + $A23*2*'Financial costs'!$D$22*$L$2*(1+'Financial costs'!$B$23)^(AA$3-1) + $A23*2*'Financial costs'!$B$17*$L$2</f>
        <v>863011.08176277881</v>
      </c>
      <c r="AB23" s="3">
        <f>$A23*$J$2/$H$2*2*'Financial costs'!$B$13/'Financial costs'!$B$15 + $A23*2*'Financial costs'!$D$22*$L$2*(1+'Financial costs'!$B$23)^(AB$3-1) + $A23*2*'Financial costs'!$B$17*$L$2</f>
        <v>885272.8657740308</v>
      </c>
      <c r="AC23" s="3">
        <f>$A23*$J$2/$H$2*2*'Financial costs'!$B$13/'Financial costs'!$B$15 + $A23*2*'Financial costs'!$D$22*$L$2*(1+'Financial costs'!$B$23)^(AC$3-1) + $A23*2*'Financial costs'!$B$17*$L$2</f>
        <v>908425.1211457327</v>
      </c>
      <c r="AD23" s="3">
        <f>$A23*$J$2/$H$2*2*'Financial costs'!$B$13/'Financial costs'!$B$15 + $A23*2*'Financial costs'!$D$22*$L$2*(1+'Financial costs'!$B$23)^(AD$3-1) + $A23*2*'Financial costs'!$B$17*$L$2</f>
        <v>932503.4667323028</v>
      </c>
      <c r="AE23" s="3">
        <f>$A23*$J$2/$H$2*2*'Financial costs'!$B$13/'Financial costs'!$B$15 + $A23*2*'Financial costs'!$D$22*$L$2*(1+'Financial costs'!$B$23)^(AE$3-1) + $A23*2*'Financial costs'!$B$17*$L$2</f>
        <v>957544.94614233577</v>
      </c>
      <c r="AF23" s="3">
        <f>$A23*$J$2/$H$2*2*'Financial costs'!$B$13/'Financial costs'!$B$15 + $A23*2*'Financial costs'!$D$22*$L$2*(1+'Financial costs'!$B$23)^(AF$3-1) + $A23*2*'Financial costs'!$B$17*$L$2</f>
        <v>983588.08472876996</v>
      </c>
    </row>
    <row r="24" spans="1:32" x14ac:dyDescent="0.25">
      <c r="A24">
        <v>240</v>
      </c>
      <c r="B24" s="2">
        <f t="shared" si="0"/>
        <v>11098289.711207837</v>
      </c>
      <c r="C24" s="3">
        <f>$A24*$J$2/$H$2*2*'Financial costs'!$B$13/'Financial costs'!$B$15 + $A24*2*'Financial costs'!$D$22*$L$2*(1+'Financial costs'!$B$23)^(C$3-1) + $A24*2*'Financial costs'!$B$17*$L$2</f>
        <v>546351.11111111112</v>
      </c>
      <c r="D24" s="3">
        <f>$A24*$J$2/$H$2*2*'Financial costs'!$B$13/'Financial costs'!$B$15 + $A24*2*'Financial costs'!$D$22*$L$2*(1+'Financial costs'!$B$23)^(D$3-1) + $A24*2*'Financial costs'!$B$17*$L$2</f>
        <v>555413.51111111115</v>
      </c>
      <c r="E24" s="3">
        <f>$A24*$J$2/$H$2*2*'Financial costs'!$B$13/'Financial costs'!$B$15 + $A24*2*'Financial costs'!$D$22*$L$2*(1+'Financial costs'!$B$23)^(E$3-1) + $A24*2*'Financial costs'!$B$17*$L$2</f>
        <v>564838.4071111111</v>
      </c>
      <c r="F24" s="3">
        <f>$A24*$J$2/$H$2*2*'Financial costs'!$B$13/'Financial costs'!$B$15 + $A24*2*'Financial costs'!$D$22*$L$2*(1+'Financial costs'!$B$23)^(F$3-1) + $A24*2*'Financial costs'!$B$17*$L$2</f>
        <v>574640.29895111115</v>
      </c>
      <c r="G24" s="3">
        <f>$A24*$J$2/$H$2*2*'Financial costs'!$B$13/'Financial costs'!$B$15 + $A24*2*'Financial costs'!$D$22*$L$2*(1+'Financial costs'!$B$23)^(G$3-1) + $A24*2*'Financial costs'!$B$17*$L$2</f>
        <v>584834.26646471117</v>
      </c>
      <c r="H24" s="3">
        <f>$A24*$J$2/$H$2*2*'Financial costs'!$B$13/'Financial costs'!$B$15 + $A24*2*'Financial costs'!$D$22*$L$2*(1+'Financial costs'!$B$23)^(H$3-1) + $A24*2*'Financial costs'!$B$17*$L$2</f>
        <v>595435.9926788552</v>
      </c>
      <c r="I24" s="3">
        <f>$A24*$J$2/$H$2*2*'Financial costs'!$B$13/'Financial costs'!$B$15 + $A24*2*'Financial costs'!$D$22*$L$2*(1+'Financial costs'!$B$23)^(I$3-1) + $A24*2*'Financial costs'!$B$17*$L$2</f>
        <v>606461.78794156492</v>
      </c>
      <c r="J24" s="3">
        <f>$A24*$J$2/$H$2*2*'Financial costs'!$B$13/'Financial costs'!$B$15 + $A24*2*'Financial costs'!$D$22*$L$2*(1+'Financial costs'!$B$23)^(J$3-1) + $A24*2*'Financial costs'!$B$17*$L$2</f>
        <v>617928.61501478311</v>
      </c>
      <c r="K24" s="3">
        <f>$A24*$J$2/$H$2*2*'Financial costs'!$B$13/'Financial costs'!$B$15 + $A24*2*'Financial costs'!$D$22*$L$2*(1+'Financial costs'!$B$23)^(K$3-1) + $A24*2*'Financial costs'!$B$17*$L$2</f>
        <v>629854.11517093005</v>
      </c>
      <c r="L24" s="3">
        <f>$A24*$J$2/$H$2*2*'Financial costs'!$B$13/'Financial costs'!$B$15 + $A24*2*'Financial costs'!$D$22*$L$2*(1+'Financial costs'!$B$23)^(L$3-1) + $A24*2*'Financial costs'!$B$17*$L$2</f>
        <v>642256.6353333228</v>
      </c>
      <c r="M24" s="3">
        <f>$A24*$J$2/$H$2*2*'Financial costs'!$B$13/'Financial costs'!$B$15 + $A24*2*'Financial costs'!$D$22*$L$2*(1+'Financial costs'!$B$23)^(M$3-1) + $A24*2*'Financial costs'!$B$17*$L$2</f>
        <v>655155.2563022112</v>
      </c>
      <c r="N24" s="3">
        <f>$A24*$J$2/$H$2*2*'Financial costs'!$B$13/'Financial costs'!$B$15 + $A24*2*'Financial costs'!$D$22*$L$2*(1+'Financial costs'!$B$23)^(N$3-1) + $A24*2*'Financial costs'!$B$17*$L$2</f>
        <v>668569.82210985525</v>
      </c>
      <c r="O24" s="3">
        <f>$A24*$J$2/$H$2*2*'Financial costs'!$B$13/'Financial costs'!$B$15 + $A24*2*'Financial costs'!$D$22*$L$2*(1+'Financial costs'!$B$23)^(O$3-1) + $A24*2*'Financial costs'!$B$17*$L$2</f>
        <v>682520.97054980509</v>
      </c>
      <c r="P24" s="3">
        <f>$A24*$J$2/$H$2*2*'Financial costs'!$B$13/'Financial costs'!$B$15 + $A24*2*'Financial costs'!$D$22*$L$2*(1+'Financial costs'!$B$23)^(P$3-1) + $A24*2*'Financial costs'!$B$17*$L$2</f>
        <v>697030.1649273528</v>
      </c>
      <c r="Q24" s="3">
        <f>$A24*$J$2/$H$2*2*'Financial costs'!$B$13/'Financial costs'!$B$15 + $A24*2*'Financial costs'!$D$22*$L$2*(1+'Financial costs'!$B$23)^(Q$3-1) + $A24*2*'Financial costs'!$B$17*$L$2</f>
        <v>712119.72708000254</v>
      </c>
      <c r="R24" s="3">
        <f>$A24*$J$2/$H$2*2*'Financial costs'!$B$13/'Financial costs'!$B$15 + $A24*2*'Financial costs'!$D$22*$L$2*(1+'Financial costs'!$B$23)^(R$3-1) + $A24*2*'Financial costs'!$B$17*$L$2</f>
        <v>727812.87171875814</v>
      </c>
      <c r="S24" s="3">
        <f>$A24*$J$2/$H$2*2*'Financial costs'!$B$13/'Financial costs'!$B$15 + $A24*2*'Financial costs'!$D$22*$L$2*(1+'Financial costs'!$B$23)^(S$3-1) + $A24*2*'Financial costs'!$B$17*$L$2</f>
        <v>744133.74214306416</v>
      </c>
      <c r="T24" s="3">
        <f>$A24*$J$2/$H$2*2*'Financial costs'!$B$13/'Financial costs'!$B$15 + $A24*2*'Financial costs'!$D$22*$L$2*(1+'Financial costs'!$B$23)^(T$3-1) + $A24*2*'Financial costs'!$B$17*$L$2</f>
        <v>761107.4473843422</v>
      </c>
      <c r="U24" s="3">
        <f>$A24*$J$2/$H$2*2*'Financial costs'!$B$13/'Financial costs'!$B$15 + $A24*2*'Financial costs'!$D$22*$L$2*(1+'Financial costs'!$B$23)^(U$3-1) + $A24*2*'Financial costs'!$B$17*$L$2</f>
        <v>778760.10083527153</v>
      </c>
      <c r="V24" s="3">
        <f>$A24*$J$2/$H$2*2*'Financial costs'!$B$13/'Financial costs'!$B$15 + $A24*2*'Financial costs'!$D$22*$L$2*(1+'Financial costs'!$B$23)^(V$3-1) + $A24*2*'Financial costs'!$B$17*$L$2</f>
        <v>797118.86042423791</v>
      </c>
      <c r="W24" s="3">
        <f>$A24*$J$2/$H$2*2*'Financial costs'!$B$13/'Financial costs'!$B$15 + $A24*2*'Financial costs'!$D$22*$L$2*(1+'Financial costs'!$B$23)^(W$3-1) + $A24*2*'Financial costs'!$B$17*$L$2</f>
        <v>816211.97039676306</v>
      </c>
      <c r="X24" s="3">
        <f>$A24*$J$2/$H$2*2*'Financial costs'!$B$13/'Financial costs'!$B$15 + $A24*2*'Financial costs'!$D$22*$L$2*(1+'Financial costs'!$B$23)^(X$3-1) + $A24*2*'Financial costs'!$B$17*$L$2</f>
        <v>836068.80476818921</v>
      </c>
      <c r="Y24" s="3">
        <f>$A24*$J$2/$H$2*2*'Financial costs'!$B$13/'Financial costs'!$B$15 + $A24*2*'Financial costs'!$D$22*$L$2*(1+'Financial costs'!$B$23)^(Y$3-1) + $A24*2*'Financial costs'!$B$17*$L$2</f>
        <v>856719.91251447238</v>
      </c>
      <c r="Z24" s="3">
        <f>$A24*$J$2/$H$2*2*'Financial costs'!$B$13/'Financial costs'!$B$15 + $A24*2*'Financial costs'!$D$22*$L$2*(1+'Financial costs'!$B$23)^(Z$3-1) + $A24*2*'Financial costs'!$B$17*$L$2</f>
        <v>878197.06457060669</v>
      </c>
      <c r="AA24" s="3">
        <f>$A24*$J$2/$H$2*2*'Financial costs'!$B$13/'Financial costs'!$B$15 + $A24*2*'Financial costs'!$D$22*$L$2*(1+'Financial costs'!$B$23)^(AA$3-1) + $A24*2*'Financial costs'!$B$17*$L$2</f>
        <v>900533.30270898656</v>
      </c>
      <c r="AB24" s="3">
        <f>$A24*$J$2/$H$2*2*'Financial costs'!$B$13/'Financial costs'!$B$15 + $A24*2*'Financial costs'!$D$22*$L$2*(1+'Financial costs'!$B$23)^(AB$3-1) + $A24*2*'Financial costs'!$B$17*$L$2</f>
        <v>923762.99037290178</v>
      </c>
      <c r="AC24" s="3">
        <f>$A24*$J$2/$H$2*2*'Financial costs'!$B$13/'Financial costs'!$B$15 + $A24*2*'Financial costs'!$D$22*$L$2*(1+'Financial costs'!$B$23)^(AC$3-1) + $A24*2*'Financial costs'!$B$17*$L$2</f>
        <v>947921.86554337328</v>
      </c>
      <c r="AD24" s="3">
        <f>$A24*$J$2/$H$2*2*'Financial costs'!$B$13/'Financial costs'!$B$15 + $A24*2*'Financial costs'!$D$22*$L$2*(1+'Financial costs'!$B$23)^(AD$3-1) + $A24*2*'Financial costs'!$B$17*$L$2</f>
        <v>973047.09572066378</v>
      </c>
      <c r="AE24" s="3">
        <f>$A24*$J$2/$H$2*2*'Financial costs'!$B$13/'Financial costs'!$B$15 + $A24*2*'Financial costs'!$D$22*$L$2*(1+'Financial costs'!$B$23)^(AE$3-1) + $A24*2*'Financial costs'!$B$17*$L$2</f>
        <v>999177.33510504605</v>
      </c>
      <c r="AF24" s="3">
        <f>$A24*$J$2/$H$2*2*'Financial costs'!$B$13/'Financial costs'!$B$15 + $A24*2*'Financial costs'!$D$22*$L$2*(1+'Financial costs'!$B$23)^(AF$3-1) + $A24*2*'Financial costs'!$B$17*$L$2</f>
        <v>1026352.7840648035</v>
      </c>
    </row>
    <row r="25" spans="1:32" x14ac:dyDescent="0.25">
      <c r="A25">
        <v>250</v>
      </c>
      <c r="B25" s="2">
        <f t="shared" si="0"/>
        <v>11560718.449174827</v>
      </c>
      <c r="C25" s="3">
        <f>$A25*$J$2/$H$2*2*'Financial costs'!$B$13/'Financial costs'!$B$15 + $A25*2*'Financial costs'!$D$22*$L$2*(1+'Financial costs'!$B$23)^(C$3-1) + $A25*2*'Financial costs'!$B$17*$L$2</f>
        <v>569115.74074074079</v>
      </c>
      <c r="D25" s="3">
        <f>$A25*$J$2/$H$2*2*'Financial costs'!$B$13/'Financial costs'!$B$15 + $A25*2*'Financial costs'!$D$22*$L$2*(1+'Financial costs'!$B$23)^(D$3-1) + $A25*2*'Financial costs'!$B$17*$L$2</f>
        <v>578555.74074074079</v>
      </c>
      <c r="E25" s="3">
        <f>$A25*$J$2/$H$2*2*'Financial costs'!$B$13/'Financial costs'!$B$15 + $A25*2*'Financial costs'!$D$22*$L$2*(1+'Financial costs'!$B$23)^(E$3-1) + $A25*2*'Financial costs'!$B$17*$L$2</f>
        <v>588373.34074074076</v>
      </c>
      <c r="F25" s="3">
        <f>$A25*$J$2/$H$2*2*'Financial costs'!$B$13/'Financial costs'!$B$15 + $A25*2*'Financial costs'!$D$22*$L$2*(1+'Financial costs'!$B$23)^(F$3-1) + $A25*2*'Financial costs'!$B$17*$L$2</f>
        <v>598583.64474074077</v>
      </c>
      <c r="G25" s="3">
        <f>$A25*$J$2/$H$2*2*'Financial costs'!$B$13/'Financial costs'!$B$15 + $A25*2*'Financial costs'!$D$22*$L$2*(1+'Financial costs'!$B$23)^(G$3-1) + $A25*2*'Financial costs'!$B$17*$L$2</f>
        <v>609202.36090074084</v>
      </c>
      <c r="H25" s="3">
        <f>$A25*$J$2/$H$2*2*'Financial costs'!$B$13/'Financial costs'!$B$15 + $A25*2*'Financial costs'!$D$22*$L$2*(1+'Financial costs'!$B$23)^(H$3-1) + $A25*2*'Financial costs'!$B$17*$L$2</f>
        <v>620245.82570714084</v>
      </c>
      <c r="I25" s="3">
        <f>$A25*$J$2/$H$2*2*'Financial costs'!$B$13/'Financial costs'!$B$15 + $A25*2*'Financial costs'!$D$22*$L$2*(1+'Financial costs'!$B$23)^(I$3-1) + $A25*2*'Financial costs'!$B$17*$L$2</f>
        <v>631731.02910579683</v>
      </c>
      <c r="J25" s="3">
        <f>$A25*$J$2/$H$2*2*'Financial costs'!$B$13/'Financial costs'!$B$15 + $A25*2*'Financial costs'!$D$22*$L$2*(1+'Financial costs'!$B$23)^(J$3-1) + $A25*2*'Financial costs'!$B$17*$L$2</f>
        <v>643675.64064039907</v>
      </c>
      <c r="K25" s="3">
        <f>$A25*$J$2/$H$2*2*'Financial costs'!$B$13/'Financial costs'!$B$15 + $A25*2*'Financial costs'!$D$22*$L$2*(1+'Financial costs'!$B$23)^(K$3-1) + $A25*2*'Financial costs'!$B$17*$L$2</f>
        <v>656098.03663638548</v>
      </c>
      <c r="L25" s="3">
        <f>$A25*$J$2/$H$2*2*'Financial costs'!$B$13/'Financial costs'!$B$15 + $A25*2*'Financial costs'!$D$22*$L$2*(1+'Financial costs'!$B$23)^(L$3-1) + $A25*2*'Financial costs'!$B$17*$L$2</f>
        <v>669017.32847221126</v>
      </c>
      <c r="M25" s="3">
        <f>$A25*$J$2/$H$2*2*'Financial costs'!$B$13/'Financial costs'!$B$15 + $A25*2*'Financial costs'!$D$22*$L$2*(1+'Financial costs'!$B$23)^(M$3-1) + $A25*2*'Financial costs'!$B$17*$L$2</f>
        <v>682453.39198147005</v>
      </c>
      <c r="N25" s="3">
        <f>$A25*$J$2/$H$2*2*'Financial costs'!$B$13/'Financial costs'!$B$15 + $A25*2*'Financial costs'!$D$22*$L$2*(1+'Financial costs'!$B$23)^(N$3-1) + $A25*2*'Financial costs'!$B$17*$L$2</f>
        <v>696426.89803109923</v>
      </c>
      <c r="O25" s="3">
        <f>$A25*$J$2/$H$2*2*'Financial costs'!$B$13/'Financial costs'!$B$15 + $A25*2*'Financial costs'!$D$22*$L$2*(1+'Financial costs'!$B$23)^(O$3-1) + $A25*2*'Financial costs'!$B$17*$L$2</f>
        <v>710959.34432271367</v>
      </c>
      <c r="P25" s="3">
        <f>$A25*$J$2/$H$2*2*'Financial costs'!$B$13/'Financial costs'!$B$15 + $A25*2*'Financial costs'!$D$22*$L$2*(1+'Financial costs'!$B$23)^(P$3-1) + $A25*2*'Financial costs'!$B$17*$L$2</f>
        <v>726073.08846599259</v>
      </c>
      <c r="Q25" s="3">
        <f>$A25*$J$2/$H$2*2*'Financial costs'!$B$13/'Financial costs'!$B$15 + $A25*2*'Financial costs'!$D$22*$L$2*(1+'Financial costs'!$B$23)^(Q$3-1) + $A25*2*'Financial costs'!$B$17*$L$2</f>
        <v>741791.38237500261</v>
      </c>
      <c r="R25" s="3">
        <f>$A25*$J$2/$H$2*2*'Financial costs'!$B$13/'Financial costs'!$B$15 + $A25*2*'Financial costs'!$D$22*$L$2*(1+'Financial costs'!$B$23)^(R$3-1) + $A25*2*'Financial costs'!$B$17*$L$2</f>
        <v>758138.40804037312</v>
      </c>
      <c r="S25" s="3">
        <f>$A25*$J$2/$H$2*2*'Financial costs'!$B$13/'Financial costs'!$B$15 + $A25*2*'Financial costs'!$D$22*$L$2*(1+'Financial costs'!$B$23)^(S$3-1) + $A25*2*'Financial costs'!$B$17*$L$2</f>
        <v>775139.31473235844</v>
      </c>
      <c r="T25" s="3">
        <f>$A25*$J$2/$H$2*2*'Financial costs'!$B$13/'Financial costs'!$B$15 + $A25*2*'Financial costs'!$D$22*$L$2*(1+'Financial costs'!$B$23)^(T$3-1) + $A25*2*'Financial costs'!$B$17*$L$2</f>
        <v>792820.25769202318</v>
      </c>
      <c r="U25" s="3">
        <f>$A25*$J$2/$H$2*2*'Financial costs'!$B$13/'Financial costs'!$B$15 + $A25*2*'Financial costs'!$D$22*$L$2*(1+'Financial costs'!$B$23)^(U$3-1) + $A25*2*'Financial costs'!$B$17*$L$2</f>
        <v>811208.43837007449</v>
      </c>
      <c r="V25" s="3">
        <f>$A25*$J$2/$H$2*2*'Financial costs'!$B$13/'Financial costs'!$B$15 + $A25*2*'Financial costs'!$D$22*$L$2*(1+'Financial costs'!$B$23)^(V$3-1) + $A25*2*'Financial costs'!$B$17*$L$2</f>
        <v>830332.14627524791</v>
      </c>
      <c r="W25" s="3">
        <f>$A25*$J$2/$H$2*2*'Financial costs'!$B$13/'Financial costs'!$B$15 + $A25*2*'Financial costs'!$D$22*$L$2*(1+'Financial costs'!$B$23)^(W$3-1) + $A25*2*'Financial costs'!$B$17*$L$2</f>
        <v>850220.80249662814</v>
      </c>
      <c r="X25" s="3">
        <f>$A25*$J$2/$H$2*2*'Financial costs'!$B$13/'Financial costs'!$B$15 + $A25*2*'Financial costs'!$D$22*$L$2*(1+'Financial costs'!$B$23)^(X$3-1) + $A25*2*'Financial costs'!$B$17*$L$2</f>
        <v>870905.00496686378</v>
      </c>
      <c r="Y25" s="3">
        <f>$A25*$J$2/$H$2*2*'Financial costs'!$B$13/'Financial costs'!$B$15 + $A25*2*'Financial costs'!$D$22*$L$2*(1+'Financial costs'!$B$23)^(Y$3-1) + $A25*2*'Financial costs'!$B$17*$L$2</f>
        <v>892416.57553590869</v>
      </c>
      <c r="Z25" s="3">
        <f>$A25*$J$2/$H$2*2*'Financial costs'!$B$13/'Financial costs'!$B$15 + $A25*2*'Financial costs'!$D$22*$L$2*(1+'Financial costs'!$B$23)^(Z$3-1) + $A25*2*'Financial costs'!$B$17*$L$2</f>
        <v>914788.60892771534</v>
      </c>
      <c r="AA25" s="3">
        <f>$A25*$J$2/$H$2*2*'Financial costs'!$B$13/'Financial costs'!$B$15 + $A25*2*'Financial costs'!$D$22*$L$2*(1+'Financial costs'!$B$23)^(AA$3-1) + $A25*2*'Financial costs'!$B$17*$L$2</f>
        <v>938055.52365519444</v>
      </c>
      <c r="AB25" s="3">
        <f>$A25*$J$2/$H$2*2*'Financial costs'!$B$13/'Financial costs'!$B$15 + $A25*2*'Financial costs'!$D$22*$L$2*(1+'Financial costs'!$B$23)^(AB$3-1) + $A25*2*'Financial costs'!$B$17*$L$2</f>
        <v>962253.11497177265</v>
      </c>
      <c r="AC25" s="3">
        <f>$A25*$J$2/$H$2*2*'Financial costs'!$B$13/'Financial costs'!$B$15 + $A25*2*'Financial costs'!$D$22*$L$2*(1+'Financial costs'!$B$23)^(AC$3-1) + $A25*2*'Financial costs'!$B$17*$L$2</f>
        <v>987418.60994101386</v>
      </c>
      <c r="AD25" s="3">
        <f>$A25*$J$2/$H$2*2*'Financial costs'!$B$13/'Financial costs'!$B$15 + $A25*2*'Financial costs'!$D$22*$L$2*(1+'Financial costs'!$B$23)^(AD$3-1) + $A25*2*'Financial costs'!$B$17*$L$2</f>
        <v>1013590.7247090249</v>
      </c>
      <c r="AE25" s="3">
        <f>$A25*$J$2/$H$2*2*'Financial costs'!$B$13/'Financial costs'!$B$15 + $A25*2*'Financial costs'!$D$22*$L$2*(1+'Financial costs'!$B$23)^(AE$3-1) + $A25*2*'Financial costs'!$B$17*$L$2</f>
        <v>1040809.7240677563</v>
      </c>
      <c r="AF25" s="3">
        <f>$A25*$J$2/$H$2*2*'Financial costs'!$B$13/'Financial costs'!$B$15 + $A25*2*'Financial costs'!$D$22*$L$2*(1+'Financial costs'!$B$23)^(AF$3-1) + $A25*2*'Financial costs'!$B$17*$L$2</f>
        <v>1069117.4834008371</v>
      </c>
    </row>
    <row r="26" spans="1:32" x14ac:dyDescent="0.25">
      <c r="A26">
        <v>260</v>
      </c>
      <c r="B26" s="2">
        <f t="shared" si="0"/>
        <v>12023147.187141823</v>
      </c>
      <c r="C26" s="3">
        <f>$A26*$J$2/$H$2*2*'Financial costs'!$B$13/'Financial costs'!$B$15 + $A26*2*'Financial costs'!$D$22*$L$2*(1+'Financial costs'!$B$23)^(C$3-1) + $A26*2*'Financial costs'!$B$17*$L$2</f>
        <v>591880.37037037034</v>
      </c>
      <c r="D26" s="3">
        <f>$A26*$J$2/$H$2*2*'Financial costs'!$B$13/'Financial costs'!$B$15 + $A26*2*'Financial costs'!$D$22*$L$2*(1+'Financial costs'!$B$23)^(D$3-1) + $A26*2*'Financial costs'!$B$17*$L$2</f>
        <v>601697.97037037043</v>
      </c>
      <c r="E26" s="3">
        <f>$A26*$J$2/$H$2*2*'Financial costs'!$B$13/'Financial costs'!$B$15 + $A26*2*'Financial costs'!$D$22*$L$2*(1+'Financial costs'!$B$23)^(E$3-1) + $A26*2*'Financial costs'!$B$17*$L$2</f>
        <v>611908.27437037043</v>
      </c>
      <c r="F26" s="3">
        <f>$A26*$J$2/$H$2*2*'Financial costs'!$B$13/'Financial costs'!$B$15 + $A26*2*'Financial costs'!$D$22*$L$2*(1+'Financial costs'!$B$23)^(F$3-1) + $A26*2*'Financial costs'!$B$17*$L$2</f>
        <v>622526.99053037039</v>
      </c>
      <c r="G26" s="3">
        <f>$A26*$J$2/$H$2*2*'Financial costs'!$B$13/'Financial costs'!$B$15 + $A26*2*'Financial costs'!$D$22*$L$2*(1+'Financial costs'!$B$23)^(G$3-1) + $A26*2*'Financial costs'!$B$17*$L$2</f>
        <v>633570.45533677039</v>
      </c>
      <c r="H26" s="3">
        <f>$A26*$J$2/$H$2*2*'Financial costs'!$B$13/'Financial costs'!$B$15 + $A26*2*'Financial costs'!$D$22*$L$2*(1+'Financial costs'!$B$23)^(H$3-1) + $A26*2*'Financial costs'!$B$17*$L$2</f>
        <v>645055.65873542649</v>
      </c>
      <c r="I26" s="3">
        <f>$A26*$J$2/$H$2*2*'Financial costs'!$B$13/'Financial costs'!$B$15 + $A26*2*'Financial costs'!$D$22*$L$2*(1+'Financial costs'!$B$23)^(I$3-1) + $A26*2*'Financial costs'!$B$17*$L$2</f>
        <v>657000.27027002873</v>
      </c>
      <c r="J26" s="3">
        <f>$A26*$J$2/$H$2*2*'Financial costs'!$B$13/'Financial costs'!$B$15 + $A26*2*'Financial costs'!$D$22*$L$2*(1+'Financial costs'!$B$23)^(J$3-1) + $A26*2*'Financial costs'!$B$17*$L$2</f>
        <v>669422.66626601503</v>
      </c>
      <c r="K26" s="3">
        <f>$A26*$J$2/$H$2*2*'Financial costs'!$B$13/'Financial costs'!$B$15 + $A26*2*'Financial costs'!$D$22*$L$2*(1+'Financial costs'!$B$23)^(K$3-1) + $A26*2*'Financial costs'!$B$17*$L$2</f>
        <v>682341.95810184081</v>
      </c>
      <c r="L26" s="3">
        <f>$A26*$J$2/$H$2*2*'Financial costs'!$B$13/'Financial costs'!$B$15 + $A26*2*'Financial costs'!$D$22*$L$2*(1+'Financial costs'!$B$23)^(L$3-1) + $A26*2*'Financial costs'!$B$17*$L$2</f>
        <v>695778.02161109971</v>
      </c>
      <c r="M26" s="3">
        <f>$A26*$J$2/$H$2*2*'Financial costs'!$B$13/'Financial costs'!$B$15 + $A26*2*'Financial costs'!$D$22*$L$2*(1+'Financial costs'!$B$23)^(M$3-1) + $A26*2*'Financial costs'!$B$17*$L$2</f>
        <v>709751.5276607289</v>
      </c>
      <c r="N26" s="3">
        <f>$A26*$J$2/$H$2*2*'Financial costs'!$B$13/'Financial costs'!$B$15 + $A26*2*'Financial costs'!$D$22*$L$2*(1+'Financial costs'!$B$23)^(N$3-1) + $A26*2*'Financial costs'!$B$17*$L$2</f>
        <v>724283.97395234322</v>
      </c>
      <c r="O26" s="3">
        <f>$A26*$J$2/$H$2*2*'Financial costs'!$B$13/'Financial costs'!$B$15 + $A26*2*'Financial costs'!$D$22*$L$2*(1+'Financial costs'!$B$23)^(O$3-1) + $A26*2*'Financial costs'!$B$17*$L$2</f>
        <v>739397.71809562214</v>
      </c>
      <c r="P26" s="3">
        <f>$A26*$J$2/$H$2*2*'Financial costs'!$B$13/'Financial costs'!$B$15 + $A26*2*'Financial costs'!$D$22*$L$2*(1+'Financial costs'!$B$23)^(P$3-1) + $A26*2*'Financial costs'!$B$17*$L$2</f>
        <v>755116.01200463227</v>
      </c>
      <c r="Q26" s="3">
        <f>$A26*$J$2/$H$2*2*'Financial costs'!$B$13/'Financial costs'!$B$15 + $A26*2*'Financial costs'!$D$22*$L$2*(1+'Financial costs'!$B$23)^(Q$3-1) + $A26*2*'Financial costs'!$B$17*$L$2</f>
        <v>771463.03767000267</v>
      </c>
      <c r="R26" s="3">
        <f>$A26*$J$2/$H$2*2*'Financial costs'!$B$13/'Financial costs'!$B$15 + $A26*2*'Financial costs'!$D$22*$L$2*(1+'Financial costs'!$B$23)^(R$3-1) + $A26*2*'Financial costs'!$B$17*$L$2</f>
        <v>788463.94436198799</v>
      </c>
      <c r="S26" s="3">
        <f>$A26*$J$2/$H$2*2*'Financial costs'!$B$13/'Financial costs'!$B$15 + $A26*2*'Financial costs'!$D$22*$L$2*(1+'Financial costs'!$B$23)^(S$3-1) + $A26*2*'Financial costs'!$B$17*$L$2</f>
        <v>806144.88732165284</v>
      </c>
      <c r="T26" s="3">
        <f>$A26*$J$2/$H$2*2*'Financial costs'!$B$13/'Financial costs'!$B$15 + $A26*2*'Financial costs'!$D$22*$L$2*(1+'Financial costs'!$B$23)^(T$3-1) + $A26*2*'Financial costs'!$B$17*$L$2</f>
        <v>824533.06799970416</v>
      </c>
      <c r="U26" s="3">
        <f>$A26*$J$2/$H$2*2*'Financial costs'!$B$13/'Financial costs'!$B$15 + $A26*2*'Financial costs'!$D$22*$L$2*(1+'Financial costs'!$B$23)^(U$3-1) + $A26*2*'Financial costs'!$B$17*$L$2</f>
        <v>843656.77590487746</v>
      </c>
      <c r="V26" s="3">
        <f>$A26*$J$2/$H$2*2*'Financial costs'!$B$13/'Financial costs'!$B$15 + $A26*2*'Financial costs'!$D$22*$L$2*(1+'Financial costs'!$B$23)^(V$3-1) + $A26*2*'Financial costs'!$B$17*$L$2</f>
        <v>863545.4321262578</v>
      </c>
      <c r="W26" s="3">
        <f>$A26*$J$2/$H$2*2*'Financial costs'!$B$13/'Financial costs'!$B$15 + $A26*2*'Financial costs'!$D$22*$L$2*(1+'Financial costs'!$B$23)^(W$3-1) + $A26*2*'Financial costs'!$B$17*$L$2</f>
        <v>884229.63459649321</v>
      </c>
      <c r="X26" s="3">
        <f>$A26*$J$2/$H$2*2*'Financial costs'!$B$13/'Financial costs'!$B$15 + $A26*2*'Financial costs'!$D$22*$L$2*(1+'Financial costs'!$B$23)^(X$3-1) + $A26*2*'Financial costs'!$B$17*$L$2</f>
        <v>905741.20516553835</v>
      </c>
      <c r="Y26" s="3">
        <f>$A26*$J$2/$H$2*2*'Financial costs'!$B$13/'Financial costs'!$B$15 + $A26*2*'Financial costs'!$D$22*$L$2*(1+'Financial costs'!$B$23)^(Y$3-1) + $A26*2*'Financial costs'!$B$17*$L$2</f>
        <v>928113.238557345</v>
      </c>
      <c r="Z26" s="3">
        <f>$A26*$J$2/$H$2*2*'Financial costs'!$B$13/'Financial costs'!$B$15 + $A26*2*'Financial costs'!$D$22*$L$2*(1+'Financial costs'!$B$23)^(Z$3-1) + $A26*2*'Financial costs'!$B$17*$L$2</f>
        <v>951380.15328482387</v>
      </c>
      <c r="AA26" s="3">
        <f>$A26*$J$2/$H$2*2*'Financial costs'!$B$13/'Financial costs'!$B$15 + $A26*2*'Financial costs'!$D$22*$L$2*(1+'Financial costs'!$B$23)^(AA$3-1) + $A26*2*'Financial costs'!$B$17*$L$2</f>
        <v>975577.74460140208</v>
      </c>
      <c r="AB26" s="3">
        <f>$A26*$J$2/$H$2*2*'Financial costs'!$B$13/'Financial costs'!$B$15 + $A26*2*'Financial costs'!$D$22*$L$2*(1+'Financial costs'!$B$23)^(AB$3-1) + $A26*2*'Financial costs'!$B$17*$L$2</f>
        <v>1000743.2395706435</v>
      </c>
      <c r="AC26" s="3">
        <f>$A26*$J$2/$H$2*2*'Financial costs'!$B$13/'Financial costs'!$B$15 + $A26*2*'Financial costs'!$D$22*$L$2*(1+'Financial costs'!$B$23)^(AC$3-1) + $A26*2*'Financial costs'!$B$17*$L$2</f>
        <v>1026915.3543386543</v>
      </c>
      <c r="AD26" s="3">
        <f>$A26*$J$2/$H$2*2*'Financial costs'!$B$13/'Financial costs'!$B$15 + $A26*2*'Financial costs'!$D$22*$L$2*(1+'Financial costs'!$B$23)^(AD$3-1) + $A26*2*'Financial costs'!$B$17*$L$2</f>
        <v>1054134.3536973856</v>
      </c>
      <c r="AE26" s="3">
        <f>$A26*$J$2/$H$2*2*'Financial costs'!$B$13/'Financial costs'!$B$15 + $A26*2*'Financial costs'!$D$22*$L$2*(1+'Financial costs'!$B$23)^(AE$3-1) + $A26*2*'Financial costs'!$B$17*$L$2</f>
        <v>1082442.1130304665</v>
      </c>
      <c r="AF26" s="3">
        <f>$A26*$J$2/$H$2*2*'Financial costs'!$B$13/'Financial costs'!$B$15 + $A26*2*'Financial costs'!$D$22*$L$2*(1+'Financial costs'!$B$23)^(AF$3-1) + $A26*2*'Financial costs'!$B$17*$L$2</f>
        <v>1111882.1827368704</v>
      </c>
    </row>
    <row r="27" spans="1:32" x14ac:dyDescent="0.25">
      <c r="A27">
        <v>270</v>
      </c>
      <c r="B27" s="2">
        <f t="shared" si="0"/>
        <v>12485575.925108813</v>
      </c>
      <c r="C27" s="3">
        <f>$A27*$J$2/$H$2*2*'Financial costs'!$B$13/'Financial costs'!$B$15 + $A27*2*'Financial costs'!$D$22*$L$2*(1+'Financial costs'!$B$23)^(C$3-1) + $A27*2*'Financial costs'!$B$17*$L$2</f>
        <v>614645</v>
      </c>
      <c r="D27" s="3">
        <f>$A27*$J$2/$H$2*2*'Financial costs'!$B$13/'Financial costs'!$B$15 + $A27*2*'Financial costs'!$D$22*$L$2*(1+'Financial costs'!$B$23)^(D$3-1) + $A27*2*'Financial costs'!$B$17*$L$2</f>
        <v>624840.19999999995</v>
      </c>
      <c r="E27" s="3">
        <f>$A27*$J$2/$H$2*2*'Financial costs'!$B$13/'Financial costs'!$B$15 + $A27*2*'Financial costs'!$D$22*$L$2*(1+'Financial costs'!$B$23)^(E$3-1) + $A27*2*'Financial costs'!$B$17*$L$2</f>
        <v>635443.2080000001</v>
      </c>
      <c r="F27" s="3">
        <f>$A27*$J$2/$H$2*2*'Financial costs'!$B$13/'Financial costs'!$B$15 + $A27*2*'Financial costs'!$D$22*$L$2*(1+'Financial costs'!$B$23)^(F$3-1) + $A27*2*'Financial costs'!$B$17*$L$2</f>
        <v>646470.33632</v>
      </c>
      <c r="G27" s="3">
        <f>$A27*$J$2/$H$2*2*'Financial costs'!$B$13/'Financial costs'!$B$15 + $A27*2*'Financial costs'!$D$22*$L$2*(1+'Financial costs'!$B$23)^(G$3-1) + $A27*2*'Financial costs'!$B$17*$L$2</f>
        <v>657938.54977280006</v>
      </c>
      <c r="H27" s="3">
        <f>$A27*$J$2/$H$2*2*'Financial costs'!$B$13/'Financial costs'!$B$15 + $A27*2*'Financial costs'!$D$22*$L$2*(1+'Financial costs'!$B$23)^(H$3-1) + $A27*2*'Financial costs'!$B$17*$L$2</f>
        <v>669865.49176371214</v>
      </c>
      <c r="I27" s="3">
        <f>$A27*$J$2/$H$2*2*'Financial costs'!$B$13/'Financial costs'!$B$15 + $A27*2*'Financial costs'!$D$22*$L$2*(1+'Financial costs'!$B$23)^(I$3-1) + $A27*2*'Financial costs'!$B$17*$L$2</f>
        <v>682269.51143426052</v>
      </c>
      <c r="J27" s="3">
        <f>$A27*$J$2/$H$2*2*'Financial costs'!$B$13/'Financial costs'!$B$15 + $A27*2*'Financial costs'!$D$22*$L$2*(1+'Financial costs'!$B$23)^(J$3-1) + $A27*2*'Financial costs'!$B$17*$L$2</f>
        <v>695169.69189163088</v>
      </c>
      <c r="K27" s="3">
        <f>$A27*$J$2/$H$2*2*'Financial costs'!$B$13/'Financial costs'!$B$15 + $A27*2*'Financial costs'!$D$22*$L$2*(1+'Financial costs'!$B$23)^(K$3-1) + $A27*2*'Financial costs'!$B$17*$L$2</f>
        <v>708585.87956729624</v>
      </c>
      <c r="L27" s="3">
        <f>$A27*$J$2/$H$2*2*'Financial costs'!$B$13/'Financial costs'!$B$15 + $A27*2*'Financial costs'!$D$22*$L$2*(1+'Financial costs'!$B$23)^(L$3-1) + $A27*2*'Financial costs'!$B$17*$L$2</f>
        <v>722538.71474998817</v>
      </c>
      <c r="M27" s="3">
        <f>$A27*$J$2/$H$2*2*'Financial costs'!$B$13/'Financial costs'!$B$15 + $A27*2*'Financial costs'!$D$22*$L$2*(1+'Financial costs'!$B$23)^(M$3-1) + $A27*2*'Financial costs'!$B$17*$L$2</f>
        <v>737049.66333998763</v>
      </c>
      <c r="N27" s="3">
        <f>$A27*$J$2/$H$2*2*'Financial costs'!$B$13/'Financial costs'!$B$15 + $A27*2*'Financial costs'!$D$22*$L$2*(1+'Financial costs'!$B$23)^(N$3-1) + $A27*2*'Financial costs'!$B$17*$L$2</f>
        <v>752141.04987358721</v>
      </c>
      <c r="O27" s="3">
        <f>$A27*$J$2/$H$2*2*'Financial costs'!$B$13/'Financial costs'!$B$15 + $A27*2*'Financial costs'!$D$22*$L$2*(1+'Financial costs'!$B$23)^(O$3-1) + $A27*2*'Financial costs'!$B$17*$L$2</f>
        <v>767836.09186853073</v>
      </c>
      <c r="P27" s="3">
        <f>$A27*$J$2/$H$2*2*'Financial costs'!$B$13/'Financial costs'!$B$15 + $A27*2*'Financial costs'!$D$22*$L$2*(1+'Financial costs'!$B$23)^(P$3-1) + $A27*2*'Financial costs'!$B$17*$L$2</f>
        <v>784158.93554327195</v>
      </c>
      <c r="Q27" s="3">
        <f>$A27*$J$2/$H$2*2*'Financial costs'!$B$13/'Financial costs'!$B$15 + $A27*2*'Financial costs'!$D$22*$L$2*(1+'Financial costs'!$B$23)^(Q$3-1) + $A27*2*'Financial costs'!$B$17*$L$2</f>
        <v>801134.69296500285</v>
      </c>
      <c r="R27" s="3">
        <f>$A27*$J$2/$H$2*2*'Financial costs'!$B$13/'Financial costs'!$B$15 + $A27*2*'Financial costs'!$D$22*$L$2*(1+'Financial costs'!$B$23)^(R$3-1) + $A27*2*'Financial costs'!$B$17*$L$2</f>
        <v>818789.48068360286</v>
      </c>
      <c r="S27" s="3">
        <f>$A27*$J$2/$H$2*2*'Financial costs'!$B$13/'Financial costs'!$B$15 + $A27*2*'Financial costs'!$D$22*$L$2*(1+'Financial costs'!$B$23)^(S$3-1) + $A27*2*'Financial costs'!$B$17*$L$2</f>
        <v>837150.45991094713</v>
      </c>
      <c r="T27" s="3">
        <f>$A27*$J$2/$H$2*2*'Financial costs'!$B$13/'Financial costs'!$B$15 + $A27*2*'Financial costs'!$D$22*$L$2*(1+'Financial costs'!$B$23)^(T$3-1) + $A27*2*'Financial costs'!$B$17*$L$2</f>
        <v>856245.87830738502</v>
      </c>
      <c r="U27" s="3">
        <f>$A27*$J$2/$H$2*2*'Financial costs'!$B$13/'Financial costs'!$B$15 + $A27*2*'Financial costs'!$D$22*$L$2*(1+'Financial costs'!$B$23)^(U$3-1) + $A27*2*'Financial costs'!$B$17*$L$2</f>
        <v>876105.11343968054</v>
      </c>
      <c r="V27" s="3">
        <f>$A27*$J$2/$H$2*2*'Financial costs'!$B$13/'Financial costs'!$B$15 + $A27*2*'Financial costs'!$D$22*$L$2*(1+'Financial costs'!$B$23)^(V$3-1) + $A27*2*'Financial costs'!$B$17*$L$2</f>
        <v>896758.71797726769</v>
      </c>
      <c r="W27" s="3">
        <f>$A27*$J$2/$H$2*2*'Financial costs'!$B$13/'Financial costs'!$B$15 + $A27*2*'Financial costs'!$D$22*$L$2*(1+'Financial costs'!$B$23)^(W$3-1) + $A27*2*'Financial costs'!$B$17*$L$2</f>
        <v>918238.4666963584</v>
      </c>
      <c r="X27" s="3">
        <f>$A27*$J$2/$H$2*2*'Financial costs'!$B$13/'Financial costs'!$B$15 + $A27*2*'Financial costs'!$D$22*$L$2*(1+'Financial costs'!$B$23)^(X$3-1) + $A27*2*'Financial costs'!$B$17*$L$2</f>
        <v>940577.40536421293</v>
      </c>
      <c r="Y27" s="3">
        <f>$A27*$J$2/$H$2*2*'Financial costs'!$B$13/'Financial costs'!$B$15 + $A27*2*'Financial costs'!$D$22*$L$2*(1+'Financial costs'!$B$23)^(Y$3-1) + $A27*2*'Financial costs'!$B$17*$L$2</f>
        <v>963809.90157878143</v>
      </c>
      <c r="Z27" s="3">
        <f>$A27*$J$2/$H$2*2*'Financial costs'!$B$13/'Financial costs'!$B$15 + $A27*2*'Financial costs'!$D$22*$L$2*(1+'Financial costs'!$B$23)^(Z$3-1) + $A27*2*'Financial costs'!$B$17*$L$2</f>
        <v>987971.69764193252</v>
      </c>
      <c r="AA27" s="3">
        <f>$A27*$J$2/$H$2*2*'Financial costs'!$B$13/'Financial costs'!$B$15 + $A27*2*'Financial costs'!$D$22*$L$2*(1+'Financial costs'!$B$23)^(AA$3-1) + $A27*2*'Financial costs'!$B$17*$L$2</f>
        <v>1013099.96554761</v>
      </c>
      <c r="AB27" s="3">
        <f>$A27*$J$2/$H$2*2*'Financial costs'!$B$13/'Financial costs'!$B$15 + $A27*2*'Financial costs'!$D$22*$L$2*(1+'Financial costs'!$B$23)^(AB$3-1) + $A27*2*'Financial costs'!$B$17*$L$2</f>
        <v>1039233.3641695145</v>
      </c>
      <c r="AC27" s="3">
        <f>$A27*$J$2/$H$2*2*'Financial costs'!$B$13/'Financial costs'!$B$15 + $A27*2*'Financial costs'!$D$22*$L$2*(1+'Financial costs'!$B$23)^(AC$3-1) + $A27*2*'Financial costs'!$B$17*$L$2</f>
        <v>1066412.098736295</v>
      </c>
      <c r="AD27" s="3">
        <f>$A27*$J$2/$H$2*2*'Financial costs'!$B$13/'Financial costs'!$B$15 + $A27*2*'Financial costs'!$D$22*$L$2*(1+'Financial costs'!$B$23)^(AD$3-1) + $A27*2*'Financial costs'!$B$17*$L$2</f>
        <v>1094677.9826857466</v>
      </c>
      <c r="AE27" s="3">
        <f>$A27*$J$2/$H$2*2*'Financial costs'!$B$13/'Financial costs'!$B$15 + $A27*2*'Financial costs'!$D$22*$L$2*(1+'Financial costs'!$B$23)^(AE$3-1) + $A27*2*'Financial costs'!$B$17*$L$2</f>
        <v>1124074.501993177</v>
      </c>
      <c r="AF27" s="3">
        <f>$A27*$J$2/$H$2*2*'Financial costs'!$B$13/'Financial costs'!$B$15 + $A27*2*'Financial costs'!$D$22*$L$2*(1+'Financial costs'!$B$23)^(AF$3-1) + $A27*2*'Financial costs'!$B$17*$L$2</f>
        <v>1154646.8820729039</v>
      </c>
    </row>
    <row r="28" spans="1:32" x14ac:dyDescent="0.25">
      <c r="A28">
        <v>280</v>
      </c>
      <c r="B28" s="2">
        <f t="shared" si="0"/>
        <v>12948004.66307581</v>
      </c>
      <c r="C28" s="3">
        <f>$A28*$J$2/$H$2*2*'Financial costs'!$B$13/'Financial costs'!$B$15 + $A28*2*'Financial costs'!$D$22*$L$2*(1+'Financial costs'!$B$23)^(C$3-1) + $A28*2*'Financial costs'!$B$17*$L$2</f>
        <v>637409.62962962966</v>
      </c>
      <c r="D28" s="3">
        <f>$A28*$J$2/$H$2*2*'Financial costs'!$B$13/'Financial costs'!$B$15 + $A28*2*'Financial costs'!$D$22*$L$2*(1+'Financial costs'!$B$23)^(D$3-1) + $A28*2*'Financial costs'!$B$17*$L$2</f>
        <v>647982.42962962959</v>
      </c>
      <c r="E28" s="3">
        <f>$A28*$J$2/$H$2*2*'Financial costs'!$B$13/'Financial costs'!$B$15 + $A28*2*'Financial costs'!$D$22*$L$2*(1+'Financial costs'!$B$23)^(E$3-1) + $A28*2*'Financial costs'!$B$17*$L$2</f>
        <v>658978.14162962965</v>
      </c>
      <c r="F28" s="3">
        <f>$A28*$J$2/$H$2*2*'Financial costs'!$B$13/'Financial costs'!$B$15 + $A28*2*'Financial costs'!$D$22*$L$2*(1+'Financial costs'!$B$23)^(F$3-1) + $A28*2*'Financial costs'!$B$17*$L$2</f>
        <v>670413.68210962962</v>
      </c>
      <c r="G28" s="3">
        <f>$A28*$J$2/$H$2*2*'Financial costs'!$B$13/'Financial costs'!$B$15 + $A28*2*'Financial costs'!$D$22*$L$2*(1+'Financial costs'!$B$23)^(G$3-1) + $A28*2*'Financial costs'!$B$17*$L$2</f>
        <v>682306.64420882973</v>
      </c>
      <c r="H28" s="3">
        <f>$A28*$J$2/$H$2*2*'Financial costs'!$B$13/'Financial costs'!$B$15 + $A28*2*'Financial costs'!$D$22*$L$2*(1+'Financial costs'!$B$23)^(H$3-1) + $A28*2*'Financial costs'!$B$17*$L$2</f>
        <v>694675.32479199767</v>
      </c>
      <c r="I28" s="3">
        <f>$A28*$J$2/$H$2*2*'Financial costs'!$B$13/'Financial costs'!$B$15 + $A28*2*'Financial costs'!$D$22*$L$2*(1+'Financial costs'!$B$23)^(I$3-1) + $A28*2*'Financial costs'!$B$17*$L$2</f>
        <v>707538.75259849243</v>
      </c>
      <c r="J28" s="3">
        <f>$A28*$J$2/$H$2*2*'Financial costs'!$B$13/'Financial costs'!$B$15 + $A28*2*'Financial costs'!$D$22*$L$2*(1+'Financial costs'!$B$23)^(J$3-1) + $A28*2*'Financial costs'!$B$17*$L$2</f>
        <v>720916.71751724696</v>
      </c>
      <c r="K28" s="3">
        <f>$A28*$J$2/$H$2*2*'Financial costs'!$B$13/'Financial costs'!$B$15 + $A28*2*'Financial costs'!$D$22*$L$2*(1+'Financial costs'!$B$23)^(K$3-1) + $A28*2*'Financial costs'!$B$17*$L$2</f>
        <v>734829.80103275168</v>
      </c>
      <c r="L28" s="3">
        <f>$A28*$J$2/$H$2*2*'Financial costs'!$B$13/'Financial costs'!$B$15 + $A28*2*'Financial costs'!$D$22*$L$2*(1+'Financial costs'!$B$23)^(L$3-1) + $A28*2*'Financial costs'!$B$17*$L$2</f>
        <v>749299.40788887662</v>
      </c>
      <c r="M28" s="3">
        <f>$A28*$J$2/$H$2*2*'Financial costs'!$B$13/'Financial costs'!$B$15 + $A28*2*'Financial costs'!$D$22*$L$2*(1+'Financial costs'!$B$23)^(M$3-1) + $A28*2*'Financial costs'!$B$17*$L$2</f>
        <v>764347.79901924648</v>
      </c>
      <c r="N28" s="3">
        <f>$A28*$J$2/$H$2*2*'Financial costs'!$B$13/'Financial costs'!$B$15 + $A28*2*'Financial costs'!$D$22*$L$2*(1+'Financial costs'!$B$23)^(N$3-1) + $A28*2*'Financial costs'!$B$17*$L$2</f>
        <v>779998.12579483108</v>
      </c>
      <c r="O28" s="3">
        <f>$A28*$J$2/$H$2*2*'Financial costs'!$B$13/'Financial costs'!$B$15 + $A28*2*'Financial costs'!$D$22*$L$2*(1+'Financial costs'!$B$23)^(O$3-1) + $A28*2*'Financial costs'!$B$17*$L$2</f>
        <v>796274.46564143931</v>
      </c>
      <c r="P28" s="3">
        <f>$A28*$J$2/$H$2*2*'Financial costs'!$B$13/'Financial costs'!$B$15 + $A28*2*'Financial costs'!$D$22*$L$2*(1+'Financial costs'!$B$23)^(P$3-1) + $A28*2*'Financial costs'!$B$17*$L$2</f>
        <v>813201.85908191162</v>
      </c>
      <c r="Q28" s="3">
        <f>$A28*$J$2/$H$2*2*'Financial costs'!$B$13/'Financial costs'!$B$15 + $A28*2*'Financial costs'!$D$22*$L$2*(1+'Financial costs'!$B$23)^(Q$3-1) + $A28*2*'Financial costs'!$B$17*$L$2</f>
        <v>830806.34826000291</v>
      </c>
      <c r="R28" s="3">
        <f>$A28*$J$2/$H$2*2*'Financial costs'!$B$13/'Financial costs'!$B$15 + $A28*2*'Financial costs'!$D$22*$L$2*(1+'Financial costs'!$B$23)^(R$3-1) + $A28*2*'Financial costs'!$B$17*$L$2</f>
        <v>849115.01700521784</v>
      </c>
      <c r="S28" s="3">
        <f>$A28*$J$2/$H$2*2*'Financial costs'!$B$13/'Financial costs'!$B$15 + $A28*2*'Financial costs'!$D$22*$L$2*(1+'Financial costs'!$B$23)^(S$3-1) + $A28*2*'Financial costs'!$B$17*$L$2</f>
        <v>868156.03250024153</v>
      </c>
      <c r="T28" s="3">
        <f>$A28*$J$2/$H$2*2*'Financial costs'!$B$13/'Financial costs'!$B$15 + $A28*2*'Financial costs'!$D$22*$L$2*(1+'Financial costs'!$B$23)^(T$3-1) + $A28*2*'Financial costs'!$B$17*$L$2</f>
        <v>887958.688615066</v>
      </c>
      <c r="U28" s="3">
        <f>$A28*$J$2/$H$2*2*'Financial costs'!$B$13/'Financial costs'!$B$15 + $A28*2*'Financial costs'!$D$22*$L$2*(1+'Financial costs'!$B$23)^(U$3-1) + $A28*2*'Financial costs'!$B$17*$L$2</f>
        <v>908553.45097448351</v>
      </c>
      <c r="V28" s="3">
        <f>$A28*$J$2/$H$2*2*'Financial costs'!$B$13/'Financial costs'!$B$15 + $A28*2*'Financial costs'!$D$22*$L$2*(1+'Financial costs'!$B$23)^(V$3-1) + $A28*2*'Financial costs'!$B$17*$L$2</f>
        <v>929972.00382827769</v>
      </c>
      <c r="W28" s="3">
        <f>$A28*$J$2/$H$2*2*'Financial costs'!$B$13/'Financial costs'!$B$15 + $A28*2*'Financial costs'!$D$22*$L$2*(1+'Financial costs'!$B$23)^(W$3-1) + $A28*2*'Financial costs'!$B$17*$L$2</f>
        <v>952247.29879622359</v>
      </c>
      <c r="X28" s="3">
        <f>$A28*$J$2/$H$2*2*'Financial costs'!$B$13/'Financial costs'!$B$15 + $A28*2*'Financial costs'!$D$22*$L$2*(1+'Financial costs'!$B$23)^(X$3-1) + $A28*2*'Financial costs'!$B$17*$L$2</f>
        <v>975413.6055628875</v>
      </c>
      <c r="Y28" s="3">
        <f>$A28*$J$2/$H$2*2*'Financial costs'!$B$13/'Financial costs'!$B$15 + $A28*2*'Financial costs'!$D$22*$L$2*(1+'Financial costs'!$B$23)^(Y$3-1) + $A28*2*'Financial costs'!$B$17*$L$2</f>
        <v>999506.56460021774</v>
      </c>
      <c r="Z28" s="3">
        <f>$A28*$J$2/$H$2*2*'Financial costs'!$B$13/'Financial costs'!$B$15 + $A28*2*'Financial costs'!$D$22*$L$2*(1+'Financial costs'!$B$23)^(Z$3-1) + $A28*2*'Financial costs'!$B$17*$L$2</f>
        <v>1024563.2419990412</v>
      </c>
      <c r="AA28" s="3">
        <f>$A28*$J$2/$H$2*2*'Financial costs'!$B$13/'Financial costs'!$B$15 + $A28*2*'Financial costs'!$D$22*$L$2*(1+'Financial costs'!$B$23)^(AA$3-1) + $A28*2*'Financial costs'!$B$17*$L$2</f>
        <v>1050622.1864938177</v>
      </c>
      <c r="AB28" s="3">
        <f>$A28*$J$2/$H$2*2*'Financial costs'!$B$13/'Financial costs'!$B$15 + $A28*2*'Financial costs'!$D$22*$L$2*(1+'Financial costs'!$B$23)^(AB$3-1) + $A28*2*'Financial costs'!$B$17*$L$2</f>
        <v>1077723.4887683853</v>
      </c>
      <c r="AC28" s="3">
        <f>$A28*$J$2/$H$2*2*'Financial costs'!$B$13/'Financial costs'!$B$15 + $A28*2*'Financial costs'!$D$22*$L$2*(1+'Financial costs'!$B$23)^(AC$3-1) + $A28*2*'Financial costs'!$B$17*$L$2</f>
        <v>1105908.8431339357</v>
      </c>
      <c r="AD28" s="3">
        <f>$A28*$J$2/$H$2*2*'Financial costs'!$B$13/'Financial costs'!$B$15 + $A28*2*'Financial costs'!$D$22*$L$2*(1+'Financial costs'!$B$23)^(AD$3-1) + $A28*2*'Financial costs'!$B$17*$L$2</f>
        <v>1135221.6116741078</v>
      </c>
      <c r="AE28" s="3">
        <f>$A28*$J$2/$H$2*2*'Financial costs'!$B$13/'Financial costs'!$B$15 + $A28*2*'Financial costs'!$D$22*$L$2*(1+'Financial costs'!$B$23)^(AE$3-1) + $A28*2*'Financial costs'!$B$17*$L$2</f>
        <v>1165706.8909558873</v>
      </c>
      <c r="AF28" s="3">
        <f>$A28*$J$2/$H$2*2*'Financial costs'!$B$13/'Financial costs'!$B$15 + $A28*2*'Financial costs'!$D$22*$L$2*(1+'Financial costs'!$B$23)^(AF$3-1) + $A28*2*'Financial costs'!$B$17*$L$2</f>
        <v>1197411.5814089375</v>
      </c>
    </row>
    <row r="29" spans="1:32" x14ac:dyDescent="0.25">
      <c r="A29">
        <v>290</v>
      </c>
      <c r="B29" s="2">
        <f t="shared" si="0"/>
        <v>13410433.4010428</v>
      </c>
      <c r="C29" s="3">
        <f>$A29*$J$2/$H$2*2*'Financial costs'!$B$13/'Financial costs'!$B$15 + $A29*2*'Financial costs'!$D$22*$L$2*(1+'Financial costs'!$B$23)^(C$3-1) + $A29*2*'Financial costs'!$B$17*$L$2</f>
        <v>660174.25925925921</v>
      </c>
      <c r="D29" s="3">
        <f>$A29*$J$2/$H$2*2*'Financial costs'!$B$13/'Financial costs'!$B$15 + $A29*2*'Financial costs'!$D$22*$L$2*(1+'Financial costs'!$B$23)^(D$3-1) + $A29*2*'Financial costs'!$B$17*$L$2</f>
        <v>671124.65925925924</v>
      </c>
      <c r="E29" s="3">
        <f>$A29*$J$2/$H$2*2*'Financial costs'!$B$13/'Financial costs'!$B$15 + $A29*2*'Financial costs'!$D$22*$L$2*(1+'Financial costs'!$B$23)^(E$3-1) + $A29*2*'Financial costs'!$B$17*$L$2</f>
        <v>682513.07525925932</v>
      </c>
      <c r="F29" s="3">
        <f>$A29*$J$2/$H$2*2*'Financial costs'!$B$13/'Financial costs'!$B$15 + $A29*2*'Financial costs'!$D$22*$L$2*(1+'Financial costs'!$B$23)^(F$3-1) + $A29*2*'Financial costs'!$B$17*$L$2</f>
        <v>694357.02789925924</v>
      </c>
      <c r="G29" s="3">
        <f>$A29*$J$2/$H$2*2*'Financial costs'!$B$13/'Financial costs'!$B$15 + $A29*2*'Financial costs'!$D$22*$L$2*(1+'Financial costs'!$B$23)^(G$3-1) + $A29*2*'Financial costs'!$B$17*$L$2</f>
        <v>706674.73864485929</v>
      </c>
      <c r="H29" s="3">
        <f>$A29*$J$2/$H$2*2*'Financial costs'!$B$13/'Financial costs'!$B$15 + $A29*2*'Financial costs'!$D$22*$L$2*(1+'Financial costs'!$B$23)^(H$3-1) + $A29*2*'Financial costs'!$B$17*$L$2</f>
        <v>719485.15782028332</v>
      </c>
      <c r="I29" s="3">
        <f>$A29*$J$2/$H$2*2*'Financial costs'!$B$13/'Financial costs'!$B$15 + $A29*2*'Financial costs'!$D$22*$L$2*(1+'Financial costs'!$B$23)^(I$3-1) + $A29*2*'Financial costs'!$B$17*$L$2</f>
        <v>732807.99376272433</v>
      </c>
      <c r="J29" s="3">
        <f>$A29*$J$2/$H$2*2*'Financial costs'!$B$13/'Financial costs'!$B$15 + $A29*2*'Financial costs'!$D$22*$L$2*(1+'Financial costs'!$B$23)^(J$3-1) + $A29*2*'Financial costs'!$B$17*$L$2</f>
        <v>746663.74314286292</v>
      </c>
      <c r="K29" s="3">
        <f>$A29*$J$2/$H$2*2*'Financial costs'!$B$13/'Financial costs'!$B$15 + $A29*2*'Financial costs'!$D$22*$L$2*(1+'Financial costs'!$B$23)^(K$3-1) + $A29*2*'Financial costs'!$B$17*$L$2</f>
        <v>761073.72249820712</v>
      </c>
      <c r="L29" s="3">
        <f>$A29*$J$2/$H$2*2*'Financial costs'!$B$13/'Financial costs'!$B$15 + $A29*2*'Financial costs'!$D$22*$L$2*(1+'Financial costs'!$B$23)^(L$3-1) + $A29*2*'Financial costs'!$B$17*$L$2</f>
        <v>776060.10102776508</v>
      </c>
      <c r="M29" s="3">
        <f>$A29*$J$2/$H$2*2*'Financial costs'!$B$13/'Financial costs'!$B$15 + $A29*2*'Financial costs'!$D$22*$L$2*(1+'Financial costs'!$B$23)^(M$3-1) + $A29*2*'Financial costs'!$B$17*$L$2</f>
        <v>791645.93469850521</v>
      </c>
      <c r="N29" s="3">
        <f>$A29*$J$2/$H$2*2*'Financial costs'!$B$13/'Financial costs'!$B$15 + $A29*2*'Financial costs'!$D$22*$L$2*(1+'Financial costs'!$B$23)^(N$3-1) + $A29*2*'Financial costs'!$B$17*$L$2</f>
        <v>807855.20171607507</v>
      </c>
      <c r="O29" s="3">
        <f>$A29*$J$2/$H$2*2*'Financial costs'!$B$13/'Financial costs'!$B$15 + $A29*2*'Financial costs'!$D$22*$L$2*(1+'Financial costs'!$B$23)^(O$3-1) + $A29*2*'Financial costs'!$B$17*$L$2</f>
        <v>824712.83941434778</v>
      </c>
      <c r="P29" s="3">
        <f>$A29*$J$2/$H$2*2*'Financial costs'!$B$13/'Financial costs'!$B$15 + $A29*2*'Financial costs'!$D$22*$L$2*(1+'Financial costs'!$B$23)^(P$3-1) + $A29*2*'Financial costs'!$B$17*$L$2</f>
        <v>842244.7826205513</v>
      </c>
      <c r="Q29" s="3">
        <f>$A29*$J$2/$H$2*2*'Financial costs'!$B$13/'Financial costs'!$B$15 + $A29*2*'Financial costs'!$D$22*$L$2*(1+'Financial costs'!$B$23)^(Q$3-1) + $A29*2*'Financial costs'!$B$17*$L$2</f>
        <v>860478.00355500297</v>
      </c>
      <c r="R29" s="3">
        <f>$A29*$J$2/$H$2*2*'Financial costs'!$B$13/'Financial costs'!$B$15 + $A29*2*'Financial costs'!$D$22*$L$2*(1+'Financial costs'!$B$23)^(R$3-1) + $A29*2*'Financial costs'!$B$17*$L$2</f>
        <v>879440.55332683271</v>
      </c>
      <c r="S29" s="3">
        <f>$A29*$J$2/$H$2*2*'Financial costs'!$B$13/'Financial costs'!$B$15 + $A29*2*'Financial costs'!$D$22*$L$2*(1+'Financial costs'!$B$23)^(S$3-1) + $A29*2*'Financial costs'!$B$17*$L$2</f>
        <v>899161.60508953582</v>
      </c>
      <c r="T29" s="3">
        <f>$A29*$J$2/$H$2*2*'Financial costs'!$B$13/'Financial costs'!$B$15 + $A29*2*'Financial costs'!$D$22*$L$2*(1+'Financial costs'!$B$23)^(T$3-1) + $A29*2*'Financial costs'!$B$17*$L$2</f>
        <v>919671.49892274686</v>
      </c>
      <c r="U29" s="3">
        <f>$A29*$J$2/$H$2*2*'Financial costs'!$B$13/'Financial costs'!$B$15 + $A29*2*'Financial costs'!$D$22*$L$2*(1+'Financial costs'!$B$23)^(U$3-1) + $A29*2*'Financial costs'!$B$17*$L$2</f>
        <v>941001.78850928636</v>
      </c>
      <c r="V29" s="3">
        <f>$A29*$J$2/$H$2*2*'Financial costs'!$B$13/'Financial costs'!$B$15 + $A29*2*'Financial costs'!$D$22*$L$2*(1+'Financial costs'!$B$23)^(V$3-1) + $A29*2*'Financial costs'!$B$17*$L$2</f>
        <v>963185.28967928747</v>
      </c>
      <c r="W29" s="3">
        <f>$A29*$J$2/$H$2*2*'Financial costs'!$B$13/'Financial costs'!$B$15 + $A29*2*'Financial costs'!$D$22*$L$2*(1+'Financial costs'!$B$23)^(W$3-1) + $A29*2*'Financial costs'!$B$17*$L$2</f>
        <v>986256.13089608867</v>
      </c>
      <c r="X29" s="3">
        <f>$A29*$J$2/$H$2*2*'Financial costs'!$B$13/'Financial costs'!$B$15 + $A29*2*'Financial costs'!$D$22*$L$2*(1+'Financial costs'!$B$23)^(X$3-1) + $A29*2*'Financial costs'!$B$17*$L$2</f>
        <v>1010249.805761562</v>
      </c>
      <c r="Y29" s="3">
        <f>$A29*$J$2/$H$2*2*'Financial costs'!$B$13/'Financial costs'!$B$15 + $A29*2*'Financial costs'!$D$22*$L$2*(1+'Financial costs'!$B$23)^(Y$3-1) + $A29*2*'Financial costs'!$B$17*$L$2</f>
        <v>1035203.227621654</v>
      </c>
      <c r="Z29" s="3">
        <f>$A29*$J$2/$H$2*2*'Financial costs'!$B$13/'Financial costs'!$B$15 + $A29*2*'Financial costs'!$D$22*$L$2*(1+'Financial costs'!$B$23)^(Z$3-1) + $A29*2*'Financial costs'!$B$17*$L$2</f>
        <v>1061154.7863561497</v>
      </c>
      <c r="AA29" s="3">
        <f>$A29*$J$2/$H$2*2*'Financial costs'!$B$13/'Financial costs'!$B$15 + $A29*2*'Financial costs'!$D$22*$L$2*(1+'Financial costs'!$B$23)^(AA$3-1) + $A29*2*'Financial costs'!$B$17*$L$2</f>
        <v>1088144.4074400254</v>
      </c>
      <c r="AB29" s="3">
        <f>$A29*$J$2/$H$2*2*'Financial costs'!$B$13/'Financial costs'!$B$15 + $A29*2*'Financial costs'!$D$22*$L$2*(1+'Financial costs'!$B$23)^(AB$3-1) + $A29*2*'Financial costs'!$B$17*$L$2</f>
        <v>1116213.6133672562</v>
      </c>
      <c r="AC29" s="3">
        <f>$A29*$J$2/$H$2*2*'Financial costs'!$B$13/'Financial costs'!$B$15 + $A29*2*'Financial costs'!$D$22*$L$2*(1+'Financial costs'!$B$23)^(AC$3-1) + $A29*2*'Financial costs'!$B$17*$L$2</f>
        <v>1145405.5875315759</v>
      </c>
      <c r="AD29" s="3">
        <f>$A29*$J$2/$H$2*2*'Financial costs'!$B$13/'Financial costs'!$B$15 + $A29*2*'Financial costs'!$D$22*$L$2*(1+'Financial costs'!$B$23)^(AD$3-1) + $A29*2*'Financial costs'!$B$17*$L$2</f>
        <v>1175765.2406624686</v>
      </c>
      <c r="AE29" s="3">
        <f>$A29*$J$2/$H$2*2*'Financial costs'!$B$13/'Financial costs'!$B$15 + $A29*2*'Financial costs'!$D$22*$L$2*(1+'Financial costs'!$B$23)^(AE$3-1) + $A29*2*'Financial costs'!$B$17*$L$2</f>
        <v>1207339.2799185973</v>
      </c>
      <c r="AF29" s="3">
        <f>$A29*$J$2/$H$2*2*'Financial costs'!$B$13/'Financial costs'!$B$15 + $A29*2*'Financial costs'!$D$22*$L$2*(1+'Financial costs'!$B$23)^(AF$3-1) + $A29*2*'Financial costs'!$B$17*$L$2</f>
        <v>1240176.280744971</v>
      </c>
    </row>
    <row r="30" spans="1:32" x14ac:dyDescent="0.25">
      <c r="A30">
        <v>300</v>
      </c>
      <c r="B30" s="2">
        <f t="shared" si="0"/>
        <v>13872862.139009794</v>
      </c>
      <c r="C30" s="3">
        <f>$A30*$J$2/$H$2*2*'Financial costs'!$B$13/'Financial costs'!$B$15 + $A30*2*'Financial costs'!$D$22*$L$2*(1+'Financial costs'!$B$23)^(C$3-1) + $A30*2*'Financial costs'!$B$17*$L$2</f>
        <v>682938.88888888888</v>
      </c>
      <c r="D30" s="3">
        <f>$A30*$J$2/$H$2*2*'Financial costs'!$B$13/'Financial costs'!$B$15 + $A30*2*'Financial costs'!$D$22*$L$2*(1+'Financial costs'!$B$23)^(D$3-1) + $A30*2*'Financial costs'!$B$17*$L$2</f>
        <v>694266.88888888888</v>
      </c>
      <c r="E30" s="3">
        <f>$A30*$J$2/$H$2*2*'Financial costs'!$B$13/'Financial costs'!$B$15 + $A30*2*'Financial costs'!$D$22*$L$2*(1+'Financial costs'!$B$23)^(E$3-1) + $A30*2*'Financial costs'!$B$17*$L$2</f>
        <v>706048.00888888899</v>
      </c>
      <c r="F30" s="3">
        <f>$A30*$J$2/$H$2*2*'Financial costs'!$B$13/'Financial costs'!$B$15 + $A30*2*'Financial costs'!$D$22*$L$2*(1+'Financial costs'!$B$23)^(F$3-1) + $A30*2*'Financial costs'!$B$17*$L$2</f>
        <v>718300.37368888897</v>
      </c>
      <c r="G30" s="3">
        <f>$A30*$J$2/$H$2*2*'Financial costs'!$B$13/'Financial costs'!$B$15 + $A30*2*'Financial costs'!$D$22*$L$2*(1+'Financial costs'!$B$23)^(G$3-1) + $A30*2*'Financial costs'!$B$17*$L$2</f>
        <v>731042.83308088896</v>
      </c>
      <c r="H30" s="3">
        <f>$A30*$J$2/$H$2*2*'Financial costs'!$B$13/'Financial costs'!$B$15 + $A30*2*'Financial costs'!$D$22*$L$2*(1+'Financial costs'!$B$23)^(H$3-1) + $A30*2*'Financial costs'!$B$17*$L$2</f>
        <v>744294.99084856897</v>
      </c>
      <c r="I30" s="3">
        <f>$A30*$J$2/$H$2*2*'Financial costs'!$B$13/'Financial costs'!$B$15 + $A30*2*'Financial costs'!$D$22*$L$2*(1+'Financial costs'!$B$23)^(I$3-1) + $A30*2*'Financial costs'!$B$17*$L$2</f>
        <v>758077.23492695624</v>
      </c>
      <c r="J30" s="3">
        <f>$A30*$J$2/$H$2*2*'Financial costs'!$B$13/'Financial costs'!$B$15 + $A30*2*'Financial costs'!$D$22*$L$2*(1+'Financial costs'!$B$23)^(J$3-1) + $A30*2*'Financial costs'!$B$17*$L$2</f>
        <v>772410.76876847888</v>
      </c>
      <c r="K30" s="3">
        <f>$A30*$J$2/$H$2*2*'Financial costs'!$B$13/'Financial costs'!$B$15 + $A30*2*'Financial costs'!$D$22*$L$2*(1+'Financial costs'!$B$23)^(K$3-1) + $A30*2*'Financial costs'!$B$17*$L$2</f>
        <v>787317.64396366256</v>
      </c>
      <c r="L30" s="3">
        <f>$A30*$J$2/$H$2*2*'Financial costs'!$B$13/'Financial costs'!$B$15 + $A30*2*'Financial costs'!$D$22*$L$2*(1+'Financial costs'!$B$23)^(L$3-1) + $A30*2*'Financial costs'!$B$17*$L$2</f>
        <v>802820.79416665353</v>
      </c>
      <c r="M30" s="3">
        <f>$A30*$J$2/$H$2*2*'Financial costs'!$B$13/'Financial costs'!$B$15 + $A30*2*'Financial costs'!$D$22*$L$2*(1+'Financial costs'!$B$23)^(M$3-1) + $A30*2*'Financial costs'!$B$17*$L$2</f>
        <v>818944.07037776406</v>
      </c>
      <c r="N30" s="3">
        <f>$A30*$J$2/$H$2*2*'Financial costs'!$B$13/'Financial costs'!$B$15 + $A30*2*'Financial costs'!$D$22*$L$2*(1+'Financial costs'!$B$23)^(N$3-1) + $A30*2*'Financial costs'!$B$17*$L$2</f>
        <v>835712.27763731906</v>
      </c>
      <c r="O30" s="3">
        <f>$A30*$J$2/$H$2*2*'Financial costs'!$B$13/'Financial costs'!$B$15 + $A30*2*'Financial costs'!$D$22*$L$2*(1+'Financial costs'!$B$23)^(O$3-1) + $A30*2*'Financial costs'!$B$17*$L$2</f>
        <v>853151.21318725636</v>
      </c>
      <c r="P30" s="3">
        <f>$A30*$J$2/$H$2*2*'Financial costs'!$B$13/'Financial costs'!$B$15 + $A30*2*'Financial costs'!$D$22*$L$2*(1+'Financial costs'!$B$23)^(P$3-1) + $A30*2*'Financial costs'!$B$17*$L$2</f>
        <v>871287.70615919109</v>
      </c>
      <c r="Q30" s="3">
        <f>$A30*$J$2/$H$2*2*'Financial costs'!$B$13/'Financial costs'!$B$15 + $A30*2*'Financial costs'!$D$22*$L$2*(1+'Financial costs'!$B$23)^(Q$3-1) + $A30*2*'Financial costs'!$B$17*$L$2</f>
        <v>890149.65885000315</v>
      </c>
      <c r="R30" s="3">
        <f>$A30*$J$2/$H$2*2*'Financial costs'!$B$13/'Financial costs'!$B$15 + $A30*2*'Financial costs'!$D$22*$L$2*(1+'Financial costs'!$B$23)^(R$3-1) + $A30*2*'Financial costs'!$B$17*$L$2</f>
        <v>909766.0896484477</v>
      </c>
      <c r="S30" s="3">
        <f>$A30*$J$2/$H$2*2*'Financial costs'!$B$13/'Financial costs'!$B$15 + $A30*2*'Financial costs'!$D$22*$L$2*(1+'Financial costs'!$B$23)^(S$3-1) + $A30*2*'Financial costs'!$B$17*$L$2</f>
        <v>930167.17767883011</v>
      </c>
      <c r="T30" s="3">
        <f>$A30*$J$2/$H$2*2*'Financial costs'!$B$13/'Financial costs'!$B$15 + $A30*2*'Financial costs'!$D$22*$L$2*(1+'Financial costs'!$B$23)^(T$3-1) + $A30*2*'Financial costs'!$B$17*$L$2</f>
        <v>951384.30923042784</v>
      </c>
      <c r="U30" s="3">
        <f>$A30*$J$2/$H$2*2*'Financial costs'!$B$13/'Financial costs'!$B$15 + $A30*2*'Financial costs'!$D$22*$L$2*(1+'Financial costs'!$B$23)^(U$3-1) + $A30*2*'Financial costs'!$B$17*$L$2</f>
        <v>973450.12604408944</v>
      </c>
      <c r="V30" s="3">
        <f>$A30*$J$2/$H$2*2*'Financial costs'!$B$13/'Financial costs'!$B$15 + $A30*2*'Financial costs'!$D$22*$L$2*(1+'Financial costs'!$B$23)^(V$3-1) + $A30*2*'Financial costs'!$B$17*$L$2</f>
        <v>996398.57553029747</v>
      </c>
      <c r="W30" s="3">
        <f>$A30*$J$2/$H$2*2*'Financial costs'!$B$13/'Financial costs'!$B$15 + $A30*2*'Financial costs'!$D$22*$L$2*(1+'Financial costs'!$B$23)^(W$3-1) + $A30*2*'Financial costs'!$B$17*$L$2</f>
        <v>1020264.9629959537</v>
      </c>
      <c r="X30" s="3">
        <f>$A30*$J$2/$H$2*2*'Financial costs'!$B$13/'Financial costs'!$B$15 + $A30*2*'Financial costs'!$D$22*$L$2*(1+'Financial costs'!$B$23)^(X$3-1) + $A30*2*'Financial costs'!$B$17*$L$2</f>
        <v>1045086.0059602365</v>
      </c>
      <c r="Y30" s="3">
        <f>$A30*$J$2/$H$2*2*'Financial costs'!$B$13/'Financial costs'!$B$15 + $A30*2*'Financial costs'!$D$22*$L$2*(1+'Financial costs'!$B$23)^(Y$3-1) + $A30*2*'Financial costs'!$B$17*$L$2</f>
        <v>1070899.8906430905</v>
      </c>
      <c r="Z30" s="3">
        <f>$A30*$J$2/$H$2*2*'Financial costs'!$B$13/'Financial costs'!$B$15 + $A30*2*'Financial costs'!$D$22*$L$2*(1+'Financial costs'!$B$23)^(Z$3-1) + $A30*2*'Financial costs'!$B$17*$L$2</f>
        <v>1097746.3307132584</v>
      </c>
      <c r="AA30" s="3">
        <f>$A30*$J$2/$H$2*2*'Financial costs'!$B$13/'Financial costs'!$B$15 + $A30*2*'Financial costs'!$D$22*$L$2*(1+'Financial costs'!$B$23)^(AA$3-1) + $A30*2*'Financial costs'!$B$17*$L$2</f>
        <v>1125666.6283862332</v>
      </c>
      <c r="AB30" s="3">
        <f>$A30*$J$2/$H$2*2*'Financial costs'!$B$13/'Financial costs'!$B$15 + $A30*2*'Financial costs'!$D$22*$L$2*(1+'Financial costs'!$B$23)^(AB$3-1) + $A30*2*'Financial costs'!$B$17*$L$2</f>
        <v>1154703.7379661272</v>
      </c>
      <c r="AC30" s="3">
        <f>$A30*$J$2/$H$2*2*'Financial costs'!$B$13/'Financial costs'!$B$15 + $A30*2*'Financial costs'!$D$22*$L$2*(1+'Financial costs'!$B$23)^(AC$3-1) + $A30*2*'Financial costs'!$B$17*$L$2</f>
        <v>1184902.3319292166</v>
      </c>
      <c r="AD30" s="3">
        <f>$A30*$J$2/$H$2*2*'Financial costs'!$B$13/'Financial costs'!$B$15 + $A30*2*'Financial costs'!$D$22*$L$2*(1+'Financial costs'!$B$23)^(AD$3-1) + $A30*2*'Financial costs'!$B$17*$L$2</f>
        <v>1216308.8696508296</v>
      </c>
      <c r="AE30" s="3">
        <f>$A30*$J$2/$H$2*2*'Financial costs'!$B$13/'Financial costs'!$B$15 + $A30*2*'Financial costs'!$D$22*$L$2*(1+'Financial costs'!$B$23)^(AE$3-1) + $A30*2*'Financial costs'!$B$17*$L$2</f>
        <v>1248971.6688813076</v>
      </c>
      <c r="AF30" s="3">
        <f>$A30*$J$2/$H$2*2*'Financial costs'!$B$13/'Financial costs'!$B$15 + $A30*2*'Financial costs'!$D$22*$L$2*(1+'Financial costs'!$B$23)^(AF$3-1) + $A30*2*'Financial costs'!$B$17*$L$2</f>
        <v>1282940.9800810043</v>
      </c>
    </row>
    <row r="31" spans="1:32" x14ac:dyDescent="0.25">
      <c r="A31">
        <v>310</v>
      </c>
      <c r="B31" s="2">
        <f t="shared" si="0"/>
        <v>14335290.876976788</v>
      </c>
      <c r="C31" s="3">
        <f>$A31*$J$2/$H$2*2*'Financial costs'!$B$13/'Financial costs'!$B$15 + $A31*2*'Financial costs'!$D$22*$L$2*(1+'Financial costs'!$B$23)^(C$3-1) + $A31*2*'Financial costs'!$B$17*$L$2</f>
        <v>705703.51851851854</v>
      </c>
      <c r="D31" s="3">
        <f>$A31*$J$2/$H$2*2*'Financial costs'!$B$13/'Financial costs'!$B$15 + $A31*2*'Financial costs'!$D$22*$L$2*(1+'Financial costs'!$B$23)^(D$3-1) + $A31*2*'Financial costs'!$B$17*$L$2</f>
        <v>717409.11851851852</v>
      </c>
      <c r="E31" s="3">
        <f>$A31*$J$2/$H$2*2*'Financial costs'!$B$13/'Financial costs'!$B$15 + $A31*2*'Financial costs'!$D$22*$L$2*(1+'Financial costs'!$B$23)^(E$3-1) + $A31*2*'Financial costs'!$B$17*$L$2</f>
        <v>729582.94251851854</v>
      </c>
      <c r="F31" s="3">
        <f>$A31*$J$2/$H$2*2*'Financial costs'!$B$13/'Financial costs'!$B$15 + $A31*2*'Financial costs'!$D$22*$L$2*(1+'Financial costs'!$B$23)^(F$3-1) + $A31*2*'Financial costs'!$B$17*$L$2</f>
        <v>742243.71947851859</v>
      </c>
      <c r="G31" s="3">
        <f>$A31*$J$2/$H$2*2*'Financial costs'!$B$13/'Financial costs'!$B$15 + $A31*2*'Financial costs'!$D$22*$L$2*(1+'Financial costs'!$B$23)^(G$3-1) + $A31*2*'Financial costs'!$B$17*$L$2</f>
        <v>755410.92751691863</v>
      </c>
      <c r="H31" s="3">
        <f>$A31*$J$2/$H$2*2*'Financial costs'!$B$13/'Financial costs'!$B$15 + $A31*2*'Financial costs'!$D$22*$L$2*(1+'Financial costs'!$B$23)^(H$3-1) + $A31*2*'Financial costs'!$B$17*$L$2</f>
        <v>769104.82387685461</v>
      </c>
      <c r="I31" s="3">
        <f>$A31*$J$2/$H$2*2*'Financial costs'!$B$13/'Financial costs'!$B$15 + $A31*2*'Financial costs'!$D$22*$L$2*(1+'Financial costs'!$B$23)^(I$3-1) + $A31*2*'Financial costs'!$B$17*$L$2</f>
        <v>783346.47609118815</v>
      </c>
      <c r="J31" s="3">
        <f>$A31*$J$2/$H$2*2*'Financial costs'!$B$13/'Financial costs'!$B$15 + $A31*2*'Financial costs'!$D$22*$L$2*(1+'Financial costs'!$B$23)^(J$3-1) + $A31*2*'Financial costs'!$B$17*$L$2</f>
        <v>798157.79439409485</v>
      </c>
      <c r="K31" s="3">
        <f>$A31*$J$2/$H$2*2*'Financial costs'!$B$13/'Financial costs'!$B$15 + $A31*2*'Financial costs'!$D$22*$L$2*(1+'Financial costs'!$B$23)^(K$3-1) + $A31*2*'Financial costs'!$B$17*$L$2</f>
        <v>813561.565429118</v>
      </c>
      <c r="L31" s="3">
        <f>$A31*$J$2/$H$2*2*'Financial costs'!$B$13/'Financial costs'!$B$15 + $A31*2*'Financial costs'!$D$22*$L$2*(1+'Financial costs'!$B$23)^(L$3-1) + $A31*2*'Financial costs'!$B$17*$L$2</f>
        <v>829581.48730554199</v>
      </c>
      <c r="M31" s="3">
        <f>$A31*$J$2/$H$2*2*'Financial costs'!$B$13/'Financial costs'!$B$15 + $A31*2*'Financial costs'!$D$22*$L$2*(1+'Financial costs'!$B$23)^(M$3-1) + $A31*2*'Financial costs'!$B$17*$L$2</f>
        <v>846242.20605702291</v>
      </c>
      <c r="N31" s="3">
        <f>$A31*$J$2/$H$2*2*'Financial costs'!$B$13/'Financial costs'!$B$15 + $A31*2*'Financial costs'!$D$22*$L$2*(1+'Financial costs'!$B$23)^(N$3-1) + $A31*2*'Financial costs'!$B$17*$L$2</f>
        <v>863569.35355856305</v>
      </c>
      <c r="O31" s="3">
        <f>$A31*$J$2/$H$2*2*'Financial costs'!$B$13/'Financial costs'!$B$15 + $A31*2*'Financial costs'!$D$22*$L$2*(1+'Financial costs'!$B$23)^(O$3-1) + $A31*2*'Financial costs'!$B$17*$L$2</f>
        <v>881589.58696016495</v>
      </c>
      <c r="P31" s="3">
        <f>$A31*$J$2/$H$2*2*'Financial costs'!$B$13/'Financial costs'!$B$15 + $A31*2*'Financial costs'!$D$22*$L$2*(1+'Financial costs'!$B$23)^(P$3-1) + $A31*2*'Financial costs'!$B$17*$L$2</f>
        <v>900330.62969783077</v>
      </c>
      <c r="Q31" s="3">
        <f>$A31*$J$2/$H$2*2*'Financial costs'!$B$13/'Financial costs'!$B$15 + $A31*2*'Financial costs'!$D$22*$L$2*(1+'Financial costs'!$B$23)^(Q$3-1) + $A31*2*'Financial costs'!$B$17*$L$2</f>
        <v>919821.31414500321</v>
      </c>
      <c r="R31" s="3">
        <f>$A31*$J$2/$H$2*2*'Financial costs'!$B$13/'Financial costs'!$B$15 + $A31*2*'Financial costs'!$D$22*$L$2*(1+'Financial costs'!$B$23)^(R$3-1) + $A31*2*'Financial costs'!$B$17*$L$2</f>
        <v>940091.62597006268</v>
      </c>
      <c r="S31" s="3">
        <f>$A31*$J$2/$H$2*2*'Financial costs'!$B$13/'Financial costs'!$B$15 + $A31*2*'Financial costs'!$D$22*$L$2*(1+'Financial costs'!$B$23)^(S$3-1) + $A31*2*'Financial costs'!$B$17*$L$2</f>
        <v>961172.75026812451</v>
      </c>
      <c r="T31" s="3">
        <f>$A31*$J$2/$H$2*2*'Financial costs'!$B$13/'Financial costs'!$B$15 + $A31*2*'Financial costs'!$D$22*$L$2*(1+'Financial costs'!$B$23)^(T$3-1) + $A31*2*'Financial costs'!$B$17*$L$2</f>
        <v>983097.11953810882</v>
      </c>
      <c r="U31" s="3">
        <f>$A31*$J$2/$H$2*2*'Financial costs'!$B$13/'Financial costs'!$B$15 + $A31*2*'Financial costs'!$D$22*$L$2*(1+'Financial costs'!$B$23)^(U$3-1) + $A31*2*'Financial costs'!$B$17*$L$2</f>
        <v>1005898.4635788924</v>
      </c>
      <c r="V31" s="3">
        <f>$A31*$J$2/$H$2*2*'Financial costs'!$B$13/'Financial costs'!$B$15 + $A31*2*'Financial costs'!$D$22*$L$2*(1+'Financial costs'!$B$23)^(V$3-1) + $A31*2*'Financial costs'!$B$17*$L$2</f>
        <v>1029611.8613813074</v>
      </c>
      <c r="W31" s="3">
        <f>$A31*$J$2/$H$2*2*'Financial costs'!$B$13/'Financial costs'!$B$15 + $A31*2*'Financial costs'!$D$22*$L$2*(1+'Financial costs'!$B$23)^(W$3-1) + $A31*2*'Financial costs'!$B$17*$L$2</f>
        <v>1054273.795095819</v>
      </c>
      <c r="X31" s="3">
        <f>$A31*$J$2/$H$2*2*'Financial costs'!$B$13/'Financial costs'!$B$15 + $A31*2*'Financial costs'!$D$22*$L$2*(1+'Financial costs'!$B$23)^(X$3-1) + $A31*2*'Financial costs'!$B$17*$L$2</f>
        <v>1079922.2061589111</v>
      </c>
      <c r="Y31" s="3">
        <f>$A31*$J$2/$H$2*2*'Financial costs'!$B$13/'Financial costs'!$B$15 + $A31*2*'Financial costs'!$D$22*$L$2*(1+'Financial costs'!$B$23)^(Y$3-1) + $A31*2*'Financial costs'!$B$17*$L$2</f>
        <v>1106596.5536645269</v>
      </c>
      <c r="Z31" s="3">
        <f>$A31*$J$2/$H$2*2*'Financial costs'!$B$13/'Financial costs'!$B$15 + $A31*2*'Financial costs'!$D$22*$L$2*(1+'Financial costs'!$B$23)^(Z$3-1) + $A31*2*'Financial costs'!$B$17*$L$2</f>
        <v>1134337.875070367</v>
      </c>
      <c r="AA31" s="3">
        <f>$A31*$J$2/$H$2*2*'Financial costs'!$B$13/'Financial costs'!$B$15 + $A31*2*'Financial costs'!$D$22*$L$2*(1+'Financial costs'!$B$23)^(AA$3-1) + $A31*2*'Financial costs'!$B$17*$L$2</f>
        <v>1163188.8493324411</v>
      </c>
      <c r="AB31" s="3">
        <f>$A31*$J$2/$H$2*2*'Financial costs'!$B$13/'Financial costs'!$B$15 + $A31*2*'Financial costs'!$D$22*$L$2*(1+'Financial costs'!$B$23)^(AB$3-1) + $A31*2*'Financial costs'!$B$17*$L$2</f>
        <v>1193193.8625649982</v>
      </c>
      <c r="AC31" s="3">
        <f>$A31*$J$2/$H$2*2*'Financial costs'!$B$13/'Financial costs'!$B$15 + $A31*2*'Financial costs'!$D$22*$L$2*(1+'Financial costs'!$B$23)^(AC$3-1) + $A31*2*'Financial costs'!$B$17*$L$2</f>
        <v>1224399.0763268573</v>
      </c>
      <c r="AD31" s="3">
        <f>$A31*$J$2/$H$2*2*'Financial costs'!$B$13/'Financial costs'!$B$15 + $A31*2*'Financial costs'!$D$22*$L$2*(1+'Financial costs'!$B$23)^(AD$3-1) + $A31*2*'Financial costs'!$B$17*$L$2</f>
        <v>1256852.4986391908</v>
      </c>
      <c r="AE31" s="3">
        <f>$A31*$J$2/$H$2*2*'Financial costs'!$B$13/'Financial costs'!$B$15 + $A31*2*'Financial costs'!$D$22*$L$2*(1+'Financial costs'!$B$23)^(AE$3-1) + $A31*2*'Financial costs'!$B$17*$L$2</f>
        <v>1290604.0578440179</v>
      </c>
      <c r="AF31" s="3">
        <f>$A31*$J$2/$H$2*2*'Financial costs'!$B$13/'Financial costs'!$B$15 + $A31*2*'Financial costs'!$D$22*$L$2*(1+'Financial costs'!$B$23)^(AF$3-1) + $A31*2*'Financial costs'!$B$17*$L$2</f>
        <v>1325705.6794170379</v>
      </c>
    </row>
    <row r="32" spans="1:32" x14ac:dyDescent="0.25">
      <c r="A32">
        <v>320</v>
      </c>
      <c r="B32" s="2">
        <f t="shared" si="0"/>
        <v>14797719.614943778</v>
      </c>
      <c r="C32" s="3">
        <f>$A32*$J$2/$H$2*2*'Financial costs'!$B$13/'Financial costs'!$B$15 + $A32*2*'Financial costs'!$D$22*$L$2*(1+'Financial costs'!$B$23)^(C$3-1) + $A32*2*'Financial costs'!$B$17*$L$2</f>
        <v>728468.14814814809</v>
      </c>
      <c r="D32" s="3">
        <f>$A32*$J$2/$H$2*2*'Financial costs'!$B$13/'Financial costs'!$B$15 + $A32*2*'Financial costs'!$D$22*$L$2*(1+'Financial costs'!$B$23)^(D$3-1) + $A32*2*'Financial costs'!$B$17*$L$2</f>
        <v>740551.34814814816</v>
      </c>
      <c r="E32" s="3">
        <f>$A32*$J$2/$H$2*2*'Financial costs'!$B$13/'Financial costs'!$B$15 + $A32*2*'Financial costs'!$D$22*$L$2*(1+'Financial costs'!$B$23)^(E$3-1) + $A32*2*'Financial costs'!$B$17*$L$2</f>
        <v>753117.87614814821</v>
      </c>
      <c r="F32" s="3">
        <f>$A32*$J$2/$H$2*2*'Financial costs'!$B$13/'Financial costs'!$B$15 + $A32*2*'Financial costs'!$D$22*$L$2*(1+'Financial costs'!$B$23)^(F$3-1) + $A32*2*'Financial costs'!$B$17*$L$2</f>
        <v>766187.06526814809</v>
      </c>
      <c r="G32" s="3">
        <f>$A32*$J$2/$H$2*2*'Financial costs'!$B$13/'Financial costs'!$B$15 + $A32*2*'Financial costs'!$D$22*$L$2*(1+'Financial costs'!$B$23)^(G$3-1) + $A32*2*'Financial costs'!$B$17*$L$2</f>
        <v>779779.02195294818</v>
      </c>
      <c r="H32" s="3">
        <f>$A32*$J$2/$H$2*2*'Financial costs'!$B$13/'Financial costs'!$B$15 + $A32*2*'Financial costs'!$D$22*$L$2*(1+'Financial costs'!$B$23)^(H$3-1) + $A32*2*'Financial costs'!$B$17*$L$2</f>
        <v>793914.65690514026</v>
      </c>
      <c r="I32" s="3">
        <f>$A32*$J$2/$H$2*2*'Financial costs'!$B$13/'Financial costs'!$B$15 + $A32*2*'Financial costs'!$D$22*$L$2*(1+'Financial costs'!$B$23)^(I$3-1) + $A32*2*'Financial costs'!$B$17*$L$2</f>
        <v>808615.71725541994</v>
      </c>
      <c r="J32" s="3">
        <f>$A32*$J$2/$H$2*2*'Financial costs'!$B$13/'Financial costs'!$B$15 + $A32*2*'Financial costs'!$D$22*$L$2*(1+'Financial costs'!$B$23)^(J$3-1) + $A32*2*'Financial costs'!$B$17*$L$2</f>
        <v>823904.82001971069</v>
      </c>
      <c r="K32" s="3">
        <f>$A32*$J$2/$H$2*2*'Financial costs'!$B$13/'Financial costs'!$B$15 + $A32*2*'Financial costs'!$D$22*$L$2*(1+'Financial costs'!$B$23)^(K$3-1) + $A32*2*'Financial costs'!$B$17*$L$2</f>
        <v>839805.48689457332</v>
      </c>
      <c r="L32" s="3">
        <f>$A32*$J$2/$H$2*2*'Financial costs'!$B$13/'Financial costs'!$B$15 + $A32*2*'Financial costs'!$D$22*$L$2*(1+'Financial costs'!$B$23)^(L$3-1) + $A32*2*'Financial costs'!$B$17*$L$2</f>
        <v>856342.18044443033</v>
      </c>
      <c r="M32" s="3">
        <f>$A32*$J$2/$H$2*2*'Financial costs'!$B$13/'Financial costs'!$B$15 + $A32*2*'Financial costs'!$D$22*$L$2*(1+'Financial costs'!$B$23)^(M$3-1) + $A32*2*'Financial costs'!$B$17*$L$2</f>
        <v>873540.34173628164</v>
      </c>
      <c r="N32" s="3">
        <f>$A32*$J$2/$H$2*2*'Financial costs'!$B$13/'Financial costs'!$B$15 + $A32*2*'Financial costs'!$D$22*$L$2*(1+'Financial costs'!$B$23)^(N$3-1) + $A32*2*'Financial costs'!$B$17*$L$2</f>
        <v>891426.42947980692</v>
      </c>
      <c r="O32" s="3">
        <f>$A32*$J$2/$H$2*2*'Financial costs'!$B$13/'Financial costs'!$B$15 + $A32*2*'Financial costs'!$D$22*$L$2*(1+'Financial costs'!$B$23)^(O$3-1) + $A32*2*'Financial costs'!$B$17*$L$2</f>
        <v>910027.96073307341</v>
      </c>
      <c r="P32" s="3">
        <f>$A32*$J$2/$H$2*2*'Financial costs'!$B$13/'Financial costs'!$B$15 + $A32*2*'Financial costs'!$D$22*$L$2*(1+'Financial costs'!$B$23)^(P$3-1) + $A32*2*'Financial costs'!$B$17*$L$2</f>
        <v>929373.55323647044</v>
      </c>
      <c r="Q32" s="3">
        <f>$A32*$J$2/$H$2*2*'Financial costs'!$B$13/'Financial costs'!$B$15 + $A32*2*'Financial costs'!$D$22*$L$2*(1+'Financial costs'!$B$23)^(Q$3-1) + $A32*2*'Financial costs'!$B$17*$L$2</f>
        <v>949492.96944000327</v>
      </c>
      <c r="R32" s="3">
        <f>$A32*$J$2/$H$2*2*'Financial costs'!$B$13/'Financial costs'!$B$15 + $A32*2*'Financial costs'!$D$22*$L$2*(1+'Financial costs'!$B$23)^(R$3-1) + $A32*2*'Financial costs'!$B$17*$L$2</f>
        <v>970417.16229167744</v>
      </c>
      <c r="S32" s="3">
        <f>$A32*$J$2/$H$2*2*'Financial costs'!$B$13/'Financial costs'!$B$15 + $A32*2*'Financial costs'!$D$22*$L$2*(1+'Financial costs'!$B$23)^(S$3-1) + $A32*2*'Financial costs'!$B$17*$L$2</f>
        <v>992178.3228574188</v>
      </c>
      <c r="T32" s="3">
        <f>$A32*$J$2/$H$2*2*'Financial costs'!$B$13/'Financial costs'!$B$15 + $A32*2*'Financial costs'!$D$22*$L$2*(1+'Financial costs'!$B$23)^(T$3-1) + $A32*2*'Financial costs'!$B$17*$L$2</f>
        <v>1014809.9298457896</v>
      </c>
      <c r="U32" s="3">
        <f>$A32*$J$2/$H$2*2*'Financial costs'!$B$13/'Financial costs'!$B$15 + $A32*2*'Financial costs'!$D$22*$L$2*(1+'Financial costs'!$B$23)^(U$3-1) + $A32*2*'Financial costs'!$B$17*$L$2</f>
        <v>1038346.8011136954</v>
      </c>
      <c r="V32" s="3">
        <f>$A32*$J$2/$H$2*2*'Financial costs'!$B$13/'Financial costs'!$B$15 + $A32*2*'Financial costs'!$D$22*$L$2*(1+'Financial costs'!$B$23)^(V$3-1) + $A32*2*'Financial costs'!$B$17*$L$2</f>
        <v>1062825.1472323174</v>
      </c>
      <c r="W32" s="3">
        <f>$A32*$J$2/$H$2*2*'Financial costs'!$B$13/'Financial costs'!$B$15 + $A32*2*'Financial costs'!$D$22*$L$2*(1+'Financial costs'!$B$23)^(W$3-1) + $A32*2*'Financial costs'!$B$17*$L$2</f>
        <v>1088282.627195684</v>
      </c>
      <c r="X32" s="3">
        <f>$A32*$J$2/$H$2*2*'Financial costs'!$B$13/'Financial costs'!$B$15 + $A32*2*'Financial costs'!$D$22*$L$2*(1+'Financial costs'!$B$23)^(X$3-1) + $A32*2*'Financial costs'!$B$17*$L$2</f>
        <v>1114758.4063575855</v>
      </c>
      <c r="Y32" s="3">
        <f>$A32*$J$2/$H$2*2*'Financial costs'!$B$13/'Financial costs'!$B$15 + $A32*2*'Financial costs'!$D$22*$L$2*(1+'Financial costs'!$B$23)^(Y$3-1) + $A32*2*'Financial costs'!$B$17*$L$2</f>
        <v>1142293.2166859631</v>
      </c>
      <c r="Z32" s="3">
        <f>$A32*$J$2/$H$2*2*'Financial costs'!$B$13/'Financial costs'!$B$15 + $A32*2*'Financial costs'!$D$22*$L$2*(1+'Financial costs'!$B$23)^(Z$3-1) + $A32*2*'Financial costs'!$B$17*$L$2</f>
        <v>1170929.4194274754</v>
      </c>
      <c r="AA32" s="3">
        <f>$A32*$J$2/$H$2*2*'Financial costs'!$B$13/'Financial costs'!$B$15 + $A32*2*'Financial costs'!$D$22*$L$2*(1+'Financial costs'!$B$23)^(AA$3-1) + $A32*2*'Financial costs'!$B$17*$L$2</f>
        <v>1200711.0702786488</v>
      </c>
      <c r="AB32" s="3">
        <f>$A32*$J$2/$H$2*2*'Financial costs'!$B$13/'Financial costs'!$B$15 + $A32*2*'Financial costs'!$D$22*$L$2*(1+'Financial costs'!$B$23)^(AB$3-1) + $A32*2*'Financial costs'!$B$17*$L$2</f>
        <v>1231683.987163869</v>
      </c>
      <c r="AC32" s="3">
        <f>$A32*$J$2/$H$2*2*'Financial costs'!$B$13/'Financial costs'!$B$15 + $A32*2*'Financial costs'!$D$22*$L$2*(1+'Financial costs'!$B$23)^(AC$3-1) + $A32*2*'Financial costs'!$B$17*$L$2</f>
        <v>1263895.8207244978</v>
      </c>
      <c r="AD32" s="3">
        <f>$A32*$J$2/$H$2*2*'Financial costs'!$B$13/'Financial costs'!$B$15 + $A32*2*'Financial costs'!$D$22*$L$2*(1+'Financial costs'!$B$23)^(AD$3-1) + $A32*2*'Financial costs'!$B$17*$L$2</f>
        <v>1297396.1276275518</v>
      </c>
      <c r="AE32" s="3">
        <f>$A32*$J$2/$H$2*2*'Financial costs'!$B$13/'Financial costs'!$B$15 + $A32*2*'Financial costs'!$D$22*$L$2*(1+'Financial costs'!$B$23)^(AE$3-1) + $A32*2*'Financial costs'!$B$17*$L$2</f>
        <v>1332236.4468067281</v>
      </c>
      <c r="AF32" s="3">
        <f>$A32*$J$2/$H$2*2*'Financial costs'!$B$13/'Financial costs'!$B$15 + $A32*2*'Financial costs'!$D$22*$L$2*(1+'Financial costs'!$B$23)^(AF$3-1) + $A32*2*'Financial costs'!$B$17*$L$2</f>
        <v>1368470.3787530714</v>
      </c>
    </row>
    <row r="33" spans="1:32" x14ac:dyDescent="0.25">
      <c r="A33">
        <v>330</v>
      </c>
      <c r="B33" s="2">
        <f t="shared" si="0"/>
        <v>15260148.352910772</v>
      </c>
      <c r="C33" s="3">
        <f>$A33*$J$2/$H$2*2*'Financial costs'!$B$13/'Financial costs'!$B$15 + $A33*2*'Financial costs'!$D$22*$L$2*(1+'Financial costs'!$B$23)^(C$3-1) + $A33*2*'Financial costs'!$B$17*$L$2</f>
        <v>751232.77777777775</v>
      </c>
      <c r="D33" s="3">
        <f>$A33*$J$2/$H$2*2*'Financial costs'!$B$13/'Financial costs'!$B$15 + $A33*2*'Financial costs'!$D$22*$L$2*(1+'Financial costs'!$B$23)^(D$3-1) + $A33*2*'Financial costs'!$B$17*$L$2</f>
        <v>763693.5777777778</v>
      </c>
      <c r="E33" s="3">
        <f>$A33*$J$2/$H$2*2*'Financial costs'!$B$13/'Financial costs'!$B$15 + $A33*2*'Financial costs'!$D$22*$L$2*(1+'Financial costs'!$B$23)^(E$3-1) + $A33*2*'Financial costs'!$B$17*$L$2</f>
        <v>776652.80977777787</v>
      </c>
      <c r="F33" s="3">
        <f>$A33*$J$2/$H$2*2*'Financial costs'!$B$13/'Financial costs'!$B$15 + $A33*2*'Financial costs'!$D$22*$L$2*(1+'Financial costs'!$B$23)^(F$3-1) + $A33*2*'Financial costs'!$B$17*$L$2</f>
        <v>790130.4110577777</v>
      </c>
      <c r="G33" s="3">
        <f>$A33*$J$2/$H$2*2*'Financial costs'!$B$13/'Financial costs'!$B$15 + $A33*2*'Financial costs'!$D$22*$L$2*(1+'Financial costs'!$B$23)^(G$3-1) + $A33*2*'Financial costs'!$B$17*$L$2</f>
        <v>804147.11638897774</v>
      </c>
      <c r="H33" s="3">
        <f>$A33*$J$2/$H$2*2*'Financial costs'!$B$13/'Financial costs'!$B$15 + $A33*2*'Financial costs'!$D$22*$L$2*(1+'Financial costs'!$B$23)^(H$3-1) + $A33*2*'Financial costs'!$B$17*$L$2</f>
        <v>818724.48993342579</v>
      </c>
      <c r="I33" s="3">
        <f>$A33*$J$2/$H$2*2*'Financial costs'!$B$13/'Financial costs'!$B$15 + $A33*2*'Financial costs'!$D$22*$L$2*(1+'Financial costs'!$B$23)^(I$3-1) + $A33*2*'Financial costs'!$B$17*$L$2</f>
        <v>833884.95841965172</v>
      </c>
      <c r="J33" s="3">
        <f>$A33*$J$2/$H$2*2*'Financial costs'!$B$13/'Financial costs'!$B$15 + $A33*2*'Financial costs'!$D$22*$L$2*(1+'Financial costs'!$B$23)^(J$3-1) + $A33*2*'Financial costs'!$B$17*$L$2</f>
        <v>849651.84564532666</v>
      </c>
      <c r="K33" s="3">
        <f>$A33*$J$2/$H$2*2*'Financial costs'!$B$13/'Financial costs'!$B$15 + $A33*2*'Financial costs'!$D$22*$L$2*(1+'Financial costs'!$B$23)^(K$3-1) + $A33*2*'Financial costs'!$B$17*$L$2</f>
        <v>866049.40836002876</v>
      </c>
      <c r="L33" s="3">
        <f>$A33*$J$2/$H$2*2*'Financial costs'!$B$13/'Financial costs'!$B$15 + $A33*2*'Financial costs'!$D$22*$L$2*(1+'Financial costs'!$B$23)^(L$3-1) + $A33*2*'Financial costs'!$B$17*$L$2</f>
        <v>883102.8735833189</v>
      </c>
      <c r="M33" s="3">
        <f>$A33*$J$2/$H$2*2*'Financial costs'!$B$13/'Financial costs'!$B$15 + $A33*2*'Financial costs'!$D$22*$L$2*(1+'Financial costs'!$B$23)^(M$3-1) + $A33*2*'Financial costs'!$B$17*$L$2</f>
        <v>900838.47741554049</v>
      </c>
      <c r="N33" s="3">
        <f>$A33*$J$2/$H$2*2*'Financial costs'!$B$13/'Financial costs'!$B$15 + $A33*2*'Financial costs'!$D$22*$L$2*(1+'Financial costs'!$B$23)^(N$3-1) + $A33*2*'Financial costs'!$B$17*$L$2</f>
        <v>919283.5054010509</v>
      </c>
      <c r="O33" s="3">
        <f>$A33*$J$2/$H$2*2*'Financial costs'!$B$13/'Financial costs'!$B$15 + $A33*2*'Financial costs'!$D$22*$L$2*(1+'Financial costs'!$B$23)^(O$3-1) + $A33*2*'Financial costs'!$B$17*$L$2</f>
        <v>938466.334505982</v>
      </c>
      <c r="P33" s="3">
        <f>$A33*$J$2/$H$2*2*'Financial costs'!$B$13/'Financial costs'!$B$15 + $A33*2*'Financial costs'!$D$22*$L$2*(1+'Financial costs'!$B$23)^(P$3-1) + $A33*2*'Financial costs'!$B$17*$L$2</f>
        <v>958416.47677511023</v>
      </c>
      <c r="Q33" s="3">
        <f>$A33*$J$2/$H$2*2*'Financial costs'!$B$13/'Financial costs'!$B$15 + $A33*2*'Financial costs'!$D$22*$L$2*(1+'Financial costs'!$B$23)^(Q$3-1) + $A33*2*'Financial costs'!$B$17*$L$2</f>
        <v>979164.62473500345</v>
      </c>
      <c r="R33" s="3">
        <f>$A33*$J$2/$H$2*2*'Financial costs'!$B$13/'Financial costs'!$B$15 + $A33*2*'Financial costs'!$D$22*$L$2*(1+'Financial costs'!$B$23)^(R$3-1) + $A33*2*'Financial costs'!$B$17*$L$2</f>
        <v>1000742.6986132924</v>
      </c>
      <c r="S33" s="3">
        <f>$A33*$J$2/$H$2*2*'Financial costs'!$B$13/'Financial costs'!$B$15 + $A33*2*'Financial costs'!$D$22*$L$2*(1+'Financial costs'!$B$23)^(S$3-1) + $A33*2*'Financial costs'!$B$17*$L$2</f>
        <v>1023183.8954467131</v>
      </c>
      <c r="T33" s="3">
        <f>$A33*$J$2/$H$2*2*'Financial costs'!$B$13/'Financial costs'!$B$15 + $A33*2*'Financial costs'!$D$22*$L$2*(1+'Financial costs'!$B$23)^(T$3-1) + $A33*2*'Financial costs'!$B$17*$L$2</f>
        <v>1046522.7401534705</v>
      </c>
      <c r="U33" s="3">
        <f>$A33*$J$2/$H$2*2*'Financial costs'!$B$13/'Financial costs'!$B$15 + $A33*2*'Financial costs'!$D$22*$L$2*(1+'Financial costs'!$B$23)^(U$3-1) + $A33*2*'Financial costs'!$B$17*$L$2</f>
        <v>1070795.1386484983</v>
      </c>
      <c r="V33" s="3">
        <f>$A33*$J$2/$H$2*2*'Financial costs'!$B$13/'Financial costs'!$B$15 + $A33*2*'Financial costs'!$D$22*$L$2*(1+'Financial costs'!$B$23)^(V$3-1) + $A33*2*'Financial costs'!$B$17*$L$2</f>
        <v>1096038.433083327</v>
      </c>
      <c r="W33" s="3">
        <f>$A33*$J$2/$H$2*2*'Financial costs'!$B$13/'Financial costs'!$B$15 + $A33*2*'Financial costs'!$D$22*$L$2*(1+'Financial costs'!$B$23)^(W$3-1) + $A33*2*'Financial costs'!$B$17*$L$2</f>
        <v>1122291.4592955492</v>
      </c>
      <c r="X33" s="3">
        <f>$A33*$J$2/$H$2*2*'Financial costs'!$B$13/'Financial costs'!$B$15 + $A33*2*'Financial costs'!$D$22*$L$2*(1+'Financial costs'!$B$23)^(X$3-1) + $A33*2*'Financial costs'!$B$17*$L$2</f>
        <v>1149594.60655626</v>
      </c>
      <c r="Y33" s="3">
        <f>$A33*$J$2/$H$2*2*'Financial costs'!$B$13/'Financial costs'!$B$15 + $A33*2*'Financial costs'!$D$22*$L$2*(1+'Financial costs'!$B$23)^(Y$3-1) + $A33*2*'Financial costs'!$B$17*$L$2</f>
        <v>1177989.8797073993</v>
      </c>
      <c r="Z33" s="3">
        <f>$A33*$J$2/$H$2*2*'Financial costs'!$B$13/'Financial costs'!$B$15 + $A33*2*'Financial costs'!$D$22*$L$2*(1+'Financial costs'!$B$23)^(Z$3-1) + $A33*2*'Financial costs'!$B$17*$L$2</f>
        <v>1207520.9637845843</v>
      </c>
      <c r="AA33" s="3">
        <f>$A33*$J$2/$H$2*2*'Financial costs'!$B$13/'Financial costs'!$B$15 + $A33*2*'Financial costs'!$D$22*$L$2*(1+'Financial costs'!$B$23)^(AA$3-1) + $A33*2*'Financial costs'!$B$17*$L$2</f>
        <v>1238233.2912248564</v>
      </c>
      <c r="AB33" s="3">
        <f>$A33*$J$2/$H$2*2*'Financial costs'!$B$13/'Financial costs'!$B$15 + $A33*2*'Financial costs'!$D$22*$L$2*(1+'Financial costs'!$B$23)^(AB$3-1) + $A33*2*'Financial costs'!$B$17*$L$2</f>
        <v>1270174.1117627397</v>
      </c>
      <c r="AC33" s="3">
        <f>$A33*$J$2/$H$2*2*'Financial costs'!$B$13/'Financial costs'!$B$15 + $A33*2*'Financial costs'!$D$22*$L$2*(1+'Financial costs'!$B$23)^(AC$3-1) + $A33*2*'Financial costs'!$B$17*$L$2</f>
        <v>1303392.5651221382</v>
      </c>
      <c r="AD33" s="3">
        <f>$A33*$J$2/$H$2*2*'Financial costs'!$B$13/'Financial costs'!$B$15 + $A33*2*'Financial costs'!$D$22*$L$2*(1+'Financial costs'!$B$23)^(AD$3-1) + $A33*2*'Financial costs'!$B$17*$L$2</f>
        <v>1337939.7566159125</v>
      </c>
      <c r="AE33" s="3">
        <f>$A33*$J$2/$H$2*2*'Financial costs'!$B$13/'Financial costs'!$B$15 + $A33*2*'Financial costs'!$D$22*$L$2*(1+'Financial costs'!$B$23)^(AE$3-1) + $A33*2*'Financial costs'!$B$17*$L$2</f>
        <v>1373868.8357694382</v>
      </c>
      <c r="AF33" s="3">
        <f>$A33*$J$2/$H$2*2*'Financial costs'!$B$13/'Financial costs'!$B$15 + $A33*2*'Financial costs'!$D$22*$L$2*(1+'Financial costs'!$B$23)^(AF$3-1) + $A33*2*'Financial costs'!$B$17*$L$2</f>
        <v>1411235.0780891047</v>
      </c>
    </row>
    <row r="34" spans="1:32" x14ac:dyDescent="0.25">
      <c r="A34">
        <v>340</v>
      </c>
      <c r="B34" s="2">
        <f t="shared" si="0"/>
        <v>15722577.090877764</v>
      </c>
      <c r="C34" s="3">
        <f>$A34*$J$2/$H$2*2*'Financial costs'!$B$13/'Financial costs'!$B$15 + $A34*2*'Financial costs'!$D$22*$L$2*(1+'Financial costs'!$B$23)^(C$3-1) + $A34*2*'Financial costs'!$B$17*$L$2</f>
        <v>773997.40740740742</v>
      </c>
      <c r="D34" s="3">
        <f>$A34*$J$2/$H$2*2*'Financial costs'!$B$13/'Financial costs'!$B$15 + $A34*2*'Financial costs'!$D$22*$L$2*(1+'Financial costs'!$B$23)^(D$3-1) + $A34*2*'Financial costs'!$B$17*$L$2</f>
        <v>786835.80740740744</v>
      </c>
      <c r="E34" s="3">
        <f>$A34*$J$2/$H$2*2*'Financial costs'!$B$13/'Financial costs'!$B$15 + $A34*2*'Financial costs'!$D$22*$L$2*(1+'Financial costs'!$B$23)^(E$3-1) + $A34*2*'Financial costs'!$B$17*$L$2</f>
        <v>800187.74340740743</v>
      </c>
      <c r="F34" s="3">
        <f>$A34*$J$2/$H$2*2*'Financial costs'!$B$13/'Financial costs'!$B$15 + $A34*2*'Financial costs'!$D$22*$L$2*(1+'Financial costs'!$B$23)^(F$3-1) + $A34*2*'Financial costs'!$B$17*$L$2</f>
        <v>814073.75684740744</v>
      </c>
      <c r="G34" s="3">
        <f>$A34*$J$2/$H$2*2*'Financial costs'!$B$13/'Financial costs'!$B$15 + $A34*2*'Financial costs'!$D$22*$L$2*(1+'Financial costs'!$B$23)^(G$3-1) + $A34*2*'Financial costs'!$B$17*$L$2</f>
        <v>828515.21082500741</v>
      </c>
      <c r="H34" s="3">
        <f>$A34*$J$2/$H$2*2*'Financial costs'!$B$13/'Financial costs'!$B$15 + $A34*2*'Financial costs'!$D$22*$L$2*(1+'Financial costs'!$B$23)^(H$3-1) + $A34*2*'Financial costs'!$B$17*$L$2</f>
        <v>843534.32296171156</v>
      </c>
      <c r="I34" s="3">
        <f>$A34*$J$2/$H$2*2*'Financial costs'!$B$13/'Financial costs'!$B$15 + $A34*2*'Financial costs'!$D$22*$L$2*(1+'Financial costs'!$B$23)^(I$3-1) + $A34*2*'Financial costs'!$B$17*$L$2</f>
        <v>859154.19958388363</v>
      </c>
      <c r="J34" s="3">
        <f>$A34*$J$2/$H$2*2*'Financial costs'!$B$13/'Financial costs'!$B$15 + $A34*2*'Financial costs'!$D$22*$L$2*(1+'Financial costs'!$B$23)^(J$3-1) + $A34*2*'Financial costs'!$B$17*$L$2</f>
        <v>875398.87127094273</v>
      </c>
      <c r="K34" s="3">
        <f>$A34*$J$2/$H$2*2*'Financial costs'!$B$13/'Financial costs'!$B$15 + $A34*2*'Financial costs'!$D$22*$L$2*(1+'Financial costs'!$B$23)^(K$3-1) + $A34*2*'Financial costs'!$B$17*$L$2</f>
        <v>892293.32982548419</v>
      </c>
      <c r="L34" s="3">
        <f>$A34*$J$2/$H$2*2*'Financial costs'!$B$13/'Financial costs'!$B$15 + $A34*2*'Financial costs'!$D$22*$L$2*(1+'Financial costs'!$B$23)^(L$3-1) + $A34*2*'Financial costs'!$B$17*$L$2</f>
        <v>909863.56672220724</v>
      </c>
      <c r="M34" s="3">
        <f>$A34*$J$2/$H$2*2*'Financial costs'!$B$13/'Financial costs'!$B$15 + $A34*2*'Financial costs'!$D$22*$L$2*(1+'Financial costs'!$B$23)^(M$3-1) + $A34*2*'Financial costs'!$B$17*$L$2</f>
        <v>928136.61309479922</v>
      </c>
      <c r="N34" s="3">
        <f>$A34*$J$2/$H$2*2*'Financial costs'!$B$13/'Financial costs'!$B$15 + $A34*2*'Financial costs'!$D$22*$L$2*(1+'Financial costs'!$B$23)^(N$3-1) + $A34*2*'Financial costs'!$B$17*$L$2</f>
        <v>947140.58132229489</v>
      </c>
      <c r="O34" s="3">
        <f>$A34*$J$2/$H$2*2*'Financial costs'!$B$13/'Financial costs'!$B$15 + $A34*2*'Financial costs'!$D$22*$L$2*(1+'Financial costs'!$B$23)^(O$3-1) + $A34*2*'Financial costs'!$B$17*$L$2</f>
        <v>966904.70827889047</v>
      </c>
      <c r="P34" s="3">
        <f>$A34*$J$2/$H$2*2*'Financial costs'!$B$13/'Financial costs'!$B$15 + $A34*2*'Financial costs'!$D$22*$L$2*(1+'Financial costs'!$B$23)^(P$3-1) + $A34*2*'Financial costs'!$B$17*$L$2</f>
        <v>987459.40031374991</v>
      </c>
      <c r="Q34" s="3">
        <f>$A34*$J$2/$H$2*2*'Financial costs'!$B$13/'Financial costs'!$B$15 + $A34*2*'Financial costs'!$D$22*$L$2*(1+'Financial costs'!$B$23)^(Q$3-1) + $A34*2*'Financial costs'!$B$17*$L$2</f>
        <v>1008836.2800300036</v>
      </c>
      <c r="R34" s="3">
        <f>$A34*$J$2/$H$2*2*'Financial costs'!$B$13/'Financial costs'!$B$15 + $A34*2*'Financial costs'!$D$22*$L$2*(1+'Financial costs'!$B$23)^(R$3-1) + $A34*2*'Financial costs'!$B$17*$L$2</f>
        <v>1031068.2349349074</v>
      </c>
      <c r="S34" s="3">
        <f>$A34*$J$2/$H$2*2*'Financial costs'!$B$13/'Financial costs'!$B$15 + $A34*2*'Financial costs'!$D$22*$L$2*(1+'Financial costs'!$B$23)^(S$3-1) + $A34*2*'Financial costs'!$B$17*$L$2</f>
        <v>1054189.4680360076</v>
      </c>
      <c r="T34" s="3">
        <f>$A34*$J$2/$H$2*2*'Financial costs'!$B$13/'Financial costs'!$B$15 + $A34*2*'Financial costs'!$D$22*$L$2*(1+'Financial costs'!$B$23)^(T$3-1) + $A34*2*'Financial costs'!$B$17*$L$2</f>
        <v>1078235.5504611516</v>
      </c>
      <c r="U34" s="3">
        <f>$A34*$J$2/$H$2*2*'Financial costs'!$B$13/'Financial costs'!$B$15 + $A34*2*'Financial costs'!$D$22*$L$2*(1+'Financial costs'!$B$23)^(U$3-1) + $A34*2*'Financial costs'!$B$17*$L$2</f>
        <v>1103243.4761833013</v>
      </c>
      <c r="V34" s="3">
        <f>$A34*$J$2/$H$2*2*'Financial costs'!$B$13/'Financial costs'!$B$15 + $A34*2*'Financial costs'!$D$22*$L$2*(1+'Financial costs'!$B$23)^(V$3-1) + $A34*2*'Financial costs'!$B$17*$L$2</f>
        <v>1129251.7189343371</v>
      </c>
      <c r="W34" s="3">
        <f>$A34*$J$2/$H$2*2*'Financial costs'!$B$13/'Financial costs'!$B$15 + $A34*2*'Financial costs'!$D$22*$L$2*(1+'Financial costs'!$B$23)^(W$3-1) + $A34*2*'Financial costs'!$B$17*$L$2</f>
        <v>1156300.2913954142</v>
      </c>
      <c r="X34" s="3">
        <f>$A34*$J$2/$H$2*2*'Financial costs'!$B$13/'Financial costs'!$B$15 + $A34*2*'Financial costs'!$D$22*$L$2*(1+'Financial costs'!$B$23)^(X$3-1) + $A34*2*'Financial costs'!$B$17*$L$2</f>
        <v>1184430.8067549346</v>
      </c>
      <c r="Y34" s="3">
        <f>$A34*$J$2/$H$2*2*'Financial costs'!$B$13/'Financial costs'!$B$15 + $A34*2*'Financial costs'!$D$22*$L$2*(1+'Financial costs'!$B$23)^(Y$3-1) + $A34*2*'Financial costs'!$B$17*$L$2</f>
        <v>1213686.5427288357</v>
      </c>
      <c r="Z34" s="3">
        <f>$A34*$J$2/$H$2*2*'Financial costs'!$B$13/'Financial costs'!$B$15 + $A34*2*'Financial costs'!$D$22*$L$2*(1+'Financial costs'!$B$23)^(Z$3-1) + $A34*2*'Financial costs'!$B$17*$L$2</f>
        <v>1244112.5081416927</v>
      </c>
      <c r="AA34" s="3">
        <f>$A34*$J$2/$H$2*2*'Financial costs'!$B$13/'Financial costs'!$B$15 + $A34*2*'Financial costs'!$D$22*$L$2*(1+'Financial costs'!$B$23)^(AA$3-1) + $A34*2*'Financial costs'!$B$17*$L$2</f>
        <v>1275755.5121710645</v>
      </c>
      <c r="AB34" s="3">
        <f>$A34*$J$2/$H$2*2*'Financial costs'!$B$13/'Financial costs'!$B$15 + $A34*2*'Financial costs'!$D$22*$L$2*(1+'Financial costs'!$B$23)^(AB$3-1) + $A34*2*'Financial costs'!$B$17*$L$2</f>
        <v>1308664.2363616107</v>
      </c>
      <c r="AC34" s="3">
        <f>$A34*$J$2/$H$2*2*'Financial costs'!$B$13/'Financial costs'!$B$15 + $A34*2*'Financial costs'!$D$22*$L$2*(1+'Financial costs'!$B$23)^(AC$3-1) + $A34*2*'Financial costs'!$B$17*$L$2</f>
        <v>1342889.3095197789</v>
      </c>
      <c r="AD34" s="3">
        <f>$A34*$J$2/$H$2*2*'Financial costs'!$B$13/'Financial costs'!$B$15 + $A34*2*'Financial costs'!$D$22*$L$2*(1+'Financial costs'!$B$23)^(AD$3-1) + $A34*2*'Financial costs'!$B$17*$L$2</f>
        <v>1378483.3856042738</v>
      </c>
      <c r="AE34" s="3">
        <f>$A34*$J$2/$H$2*2*'Financial costs'!$B$13/'Financial costs'!$B$15 + $A34*2*'Financial costs'!$D$22*$L$2*(1+'Financial costs'!$B$23)^(AE$3-1) + $A34*2*'Financial costs'!$B$17*$L$2</f>
        <v>1415501.2247321485</v>
      </c>
      <c r="AF34" s="3">
        <f>$A34*$J$2/$H$2*2*'Financial costs'!$B$13/'Financial costs'!$B$15 + $A34*2*'Financial costs'!$D$22*$L$2*(1+'Financial costs'!$B$23)^(AF$3-1) + $A34*2*'Financial costs'!$B$17*$L$2</f>
        <v>1453999.7774251383</v>
      </c>
    </row>
    <row r="35" spans="1:32" x14ac:dyDescent="0.25">
      <c r="A35">
        <v>350</v>
      </c>
      <c r="B35" s="2">
        <f t="shared" si="0"/>
        <v>16185005.828844761</v>
      </c>
      <c r="C35" s="3">
        <f>$A35*$J$2/$H$2*2*'Financial costs'!$B$13/'Financial costs'!$B$15 + $A35*2*'Financial costs'!$D$22*$L$2*(1+'Financial costs'!$B$23)^(C$3-1) + $A35*2*'Financial costs'!$B$17*$L$2</f>
        <v>796762.03703703708</v>
      </c>
      <c r="D35" s="3">
        <f>$A35*$J$2/$H$2*2*'Financial costs'!$B$13/'Financial costs'!$B$15 + $A35*2*'Financial costs'!$D$22*$L$2*(1+'Financial costs'!$B$23)^(D$3-1) + $A35*2*'Financial costs'!$B$17*$L$2</f>
        <v>809978.03703703708</v>
      </c>
      <c r="E35" s="3">
        <f>$A35*$J$2/$H$2*2*'Financial costs'!$B$13/'Financial costs'!$B$15 + $A35*2*'Financial costs'!$D$22*$L$2*(1+'Financial costs'!$B$23)^(E$3-1) + $A35*2*'Financial costs'!$B$17*$L$2</f>
        <v>823722.67703703709</v>
      </c>
      <c r="F35" s="3">
        <f>$A35*$J$2/$H$2*2*'Financial costs'!$B$13/'Financial costs'!$B$15 + $A35*2*'Financial costs'!$D$22*$L$2*(1+'Financial costs'!$B$23)^(F$3-1) + $A35*2*'Financial costs'!$B$17*$L$2</f>
        <v>838017.10263703705</v>
      </c>
      <c r="G35" s="3">
        <f>$A35*$J$2/$H$2*2*'Financial costs'!$B$13/'Financial costs'!$B$15 + $A35*2*'Financial costs'!$D$22*$L$2*(1+'Financial costs'!$B$23)^(G$3-1) + $A35*2*'Financial costs'!$B$17*$L$2</f>
        <v>852883.30526103708</v>
      </c>
      <c r="H35" s="3">
        <f>$A35*$J$2/$H$2*2*'Financial costs'!$B$13/'Financial costs'!$B$15 + $A35*2*'Financial costs'!$D$22*$L$2*(1+'Financial costs'!$B$23)^(H$3-1) + $A35*2*'Financial costs'!$B$17*$L$2</f>
        <v>868344.15598999721</v>
      </c>
      <c r="I35" s="3">
        <f>$A35*$J$2/$H$2*2*'Financial costs'!$B$13/'Financial costs'!$B$15 + $A35*2*'Financial costs'!$D$22*$L$2*(1+'Financial costs'!$B$23)^(I$3-1) + $A35*2*'Financial costs'!$B$17*$L$2</f>
        <v>884423.44074811554</v>
      </c>
      <c r="J35" s="3">
        <f>$A35*$J$2/$H$2*2*'Financial costs'!$B$13/'Financial costs'!$B$15 + $A35*2*'Financial costs'!$D$22*$L$2*(1+'Financial costs'!$B$23)^(J$3-1) + $A35*2*'Financial costs'!$B$17*$L$2</f>
        <v>901145.8968965587</v>
      </c>
      <c r="K35" s="3">
        <f>$A35*$J$2/$H$2*2*'Financial costs'!$B$13/'Financial costs'!$B$15 + $A35*2*'Financial costs'!$D$22*$L$2*(1+'Financial costs'!$B$23)^(K$3-1) + $A35*2*'Financial costs'!$B$17*$L$2</f>
        <v>918537.25129093963</v>
      </c>
      <c r="L35" s="3">
        <f>$A35*$J$2/$H$2*2*'Financial costs'!$B$13/'Financial costs'!$B$15 + $A35*2*'Financial costs'!$D$22*$L$2*(1+'Financial costs'!$B$23)^(L$3-1) + $A35*2*'Financial costs'!$B$17*$L$2</f>
        <v>936624.25986109581</v>
      </c>
      <c r="M35" s="3">
        <f>$A35*$J$2/$H$2*2*'Financial costs'!$B$13/'Financial costs'!$B$15 + $A35*2*'Financial costs'!$D$22*$L$2*(1+'Financial costs'!$B$23)^(M$3-1) + $A35*2*'Financial costs'!$B$17*$L$2</f>
        <v>955434.74877405807</v>
      </c>
      <c r="N35" s="3">
        <f>$A35*$J$2/$H$2*2*'Financial costs'!$B$13/'Financial costs'!$B$15 + $A35*2*'Financial costs'!$D$22*$L$2*(1+'Financial costs'!$B$23)^(N$3-1) + $A35*2*'Financial costs'!$B$17*$L$2</f>
        <v>974997.65724353888</v>
      </c>
      <c r="O35" s="3">
        <f>$A35*$J$2/$H$2*2*'Financial costs'!$B$13/'Financial costs'!$B$15 + $A35*2*'Financial costs'!$D$22*$L$2*(1+'Financial costs'!$B$23)^(O$3-1) + $A35*2*'Financial costs'!$B$17*$L$2</f>
        <v>995343.08205179917</v>
      </c>
      <c r="P35" s="3">
        <f>$A35*$J$2/$H$2*2*'Financial costs'!$B$13/'Financial costs'!$B$15 + $A35*2*'Financial costs'!$D$22*$L$2*(1+'Financial costs'!$B$23)^(P$3-1) + $A35*2*'Financial costs'!$B$17*$L$2</f>
        <v>1016502.3238523896</v>
      </c>
      <c r="Q35" s="3">
        <f>$A35*$J$2/$H$2*2*'Financial costs'!$B$13/'Financial costs'!$B$15 + $A35*2*'Financial costs'!$D$22*$L$2*(1+'Financial costs'!$B$23)^(Q$3-1) + $A35*2*'Financial costs'!$B$17*$L$2</f>
        <v>1038507.9353250037</v>
      </c>
      <c r="R35" s="3">
        <f>$A35*$J$2/$H$2*2*'Financial costs'!$B$13/'Financial costs'!$B$15 + $A35*2*'Financial costs'!$D$22*$L$2*(1+'Financial costs'!$B$23)^(R$3-1) + $A35*2*'Financial costs'!$B$17*$L$2</f>
        <v>1061393.7712565223</v>
      </c>
      <c r="S35" s="3">
        <f>$A35*$J$2/$H$2*2*'Financial costs'!$B$13/'Financial costs'!$B$15 + $A35*2*'Financial costs'!$D$22*$L$2*(1+'Financial costs'!$B$23)^(S$3-1) + $A35*2*'Financial costs'!$B$17*$L$2</f>
        <v>1085195.0406253019</v>
      </c>
      <c r="T35" s="3">
        <f>$A35*$J$2/$H$2*2*'Financial costs'!$B$13/'Financial costs'!$B$15 + $A35*2*'Financial costs'!$D$22*$L$2*(1+'Financial costs'!$B$23)^(T$3-1) + $A35*2*'Financial costs'!$B$17*$L$2</f>
        <v>1109948.3607688325</v>
      </c>
      <c r="U35" s="3">
        <f>$A35*$J$2/$H$2*2*'Financial costs'!$B$13/'Financial costs'!$B$15 + $A35*2*'Financial costs'!$D$22*$L$2*(1+'Financial costs'!$B$23)^(U$3-1) + $A35*2*'Financial costs'!$B$17*$L$2</f>
        <v>1135691.8137181043</v>
      </c>
      <c r="V35" s="3">
        <f>$A35*$J$2/$H$2*2*'Financial costs'!$B$13/'Financial costs'!$B$15 + $A35*2*'Financial costs'!$D$22*$L$2*(1+'Financial costs'!$B$23)^(V$3-1) + $A35*2*'Financial costs'!$B$17*$L$2</f>
        <v>1162465.004785347</v>
      </c>
      <c r="W35" s="3">
        <f>$A35*$J$2/$H$2*2*'Financial costs'!$B$13/'Financial costs'!$B$15 + $A35*2*'Financial costs'!$D$22*$L$2*(1+'Financial costs'!$B$23)^(W$3-1) + $A35*2*'Financial costs'!$B$17*$L$2</f>
        <v>1190309.1234952793</v>
      </c>
      <c r="X35" s="3">
        <f>$A35*$J$2/$H$2*2*'Financial costs'!$B$13/'Financial costs'!$B$15 + $A35*2*'Financial costs'!$D$22*$L$2*(1+'Financial costs'!$B$23)^(X$3-1) + $A35*2*'Financial costs'!$B$17*$L$2</f>
        <v>1219267.0069536092</v>
      </c>
      <c r="Y35" s="3">
        <f>$A35*$J$2/$H$2*2*'Financial costs'!$B$13/'Financial costs'!$B$15 + $A35*2*'Financial costs'!$D$22*$L$2*(1+'Financial costs'!$B$23)^(Y$3-1) + $A35*2*'Financial costs'!$B$17*$L$2</f>
        <v>1249383.2057502721</v>
      </c>
      <c r="Z35" s="3">
        <f>$A35*$J$2/$H$2*2*'Financial costs'!$B$13/'Financial costs'!$B$15 + $A35*2*'Financial costs'!$D$22*$L$2*(1+'Financial costs'!$B$23)^(Z$3-1) + $A35*2*'Financial costs'!$B$17*$L$2</f>
        <v>1280704.0524988014</v>
      </c>
      <c r="AA35" s="3">
        <f>$A35*$J$2/$H$2*2*'Financial costs'!$B$13/'Financial costs'!$B$15 + $A35*2*'Financial costs'!$D$22*$L$2*(1+'Financial costs'!$B$23)^(AA$3-1) + $A35*2*'Financial costs'!$B$17*$L$2</f>
        <v>1313277.7331172721</v>
      </c>
      <c r="AB35" s="3">
        <f>$A35*$J$2/$H$2*2*'Financial costs'!$B$13/'Financial costs'!$B$15 + $A35*2*'Financial costs'!$D$22*$L$2*(1+'Financial costs'!$B$23)^(AB$3-1) + $A35*2*'Financial costs'!$B$17*$L$2</f>
        <v>1347154.3609604817</v>
      </c>
      <c r="AC35" s="3">
        <f>$A35*$J$2/$H$2*2*'Financial costs'!$B$13/'Financial costs'!$B$15 + $A35*2*'Financial costs'!$D$22*$L$2*(1+'Financial costs'!$B$23)^(AC$3-1) + $A35*2*'Financial costs'!$B$17*$L$2</f>
        <v>1382386.0539174194</v>
      </c>
      <c r="AD35" s="3">
        <f>$A35*$J$2/$H$2*2*'Financial costs'!$B$13/'Financial costs'!$B$15 + $A35*2*'Financial costs'!$D$22*$L$2*(1+'Financial costs'!$B$23)^(AD$3-1) + $A35*2*'Financial costs'!$B$17*$L$2</f>
        <v>1419027.0145926347</v>
      </c>
      <c r="AE35" s="3">
        <f>$A35*$J$2/$H$2*2*'Financial costs'!$B$13/'Financial costs'!$B$15 + $A35*2*'Financial costs'!$D$22*$L$2*(1+'Financial costs'!$B$23)^(AE$3-1) + $A35*2*'Financial costs'!$B$17*$L$2</f>
        <v>1457133.6136948587</v>
      </c>
      <c r="AF35" s="3">
        <f>$A35*$J$2/$H$2*2*'Financial costs'!$B$13/'Financial costs'!$B$15 + $A35*2*'Financial costs'!$D$22*$L$2*(1+'Financial costs'!$B$23)^(AF$3-1) + $A35*2*'Financial costs'!$B$17*$L$2</f>
        <v>1496764.4767611718</v>
      </c>
    </row>
    <row r="36" spans="1:32" x14ac:dyDescent="0.25">
      <c r="A36">
        <v>360</v>
      </c>
      <c r="B36" s="2">
        <f t="shared" si="0"/>
        <v>16647434.566811753</v>
      </c>
      <c r="C36" s="3">
        <f>$A36*$J$2/$H$2*2*'Financial costs'!$B$13/'Financial costs'!$B$15 + $A36*2*'Financial costs'!$D$22*$L$2*(1+'Financial costs'!$B$23)^(C$3-1) + $A36*2*'Financial costs'!$B$17*$L$2</f>
        <v>819526.66666666663</v>
      </c>
      <c r="D36" s="3">
        <f>$A36*$J$2/$H$2*2*'Financial costs'!$B$13/'Financial costs'!$B$15 + $A36*2*'Financial costs'!$D$22*$L$2*(1+'Financial costs'!$B$23)^(D$3-1) + $A36*2*'Financial costs'!$B$17*$L$2</f>
        <v>833120.26666666672</v>
      </c>
      <c r="E36" s="3">
        <f>$A36*$J$2/$H$2*2*'Financial costs'!$B$13/'Financial costs'!$B$15 + $A36*2*'Financial costs'!$D$22*$L$2*(1+'Financial costs'!$B$23)^(E$3-1) + $A36*2*'Financial costs'!$B$17*$L$2</f>
        <v>847257.61066666665</v>
      </c>
      <c r="F36" s="3">
        <f>$A36*$J$2/$H$2*2*'Financial costs'!$B$13/'Financial costs'!$B$15 + $A36*2*'Financial costs'!$D$22*$L$2*(1+'Financial costs'!$B$23)^(F$3-1) + $A36*2*'Financial costs'!$B$17*$L$2</f>
        <v>861960.44842666667</v>
      </c>
      <c r="G36" s="3">
        <f>$A36*$J$2/$H$2*2*'Financial costs'!$B$13/'Financial costs'!$B$15 + $A36*2*'Financial costs'!$D$22*$L$2*(1+'Financial costs'!$B$23)^(G$3-1) + $A36*2*'Financial costs'!$B$17*$L$2</f>
        <v>877251.39969706675</v>
      </c>
      <c r="H36" s="3">
        <f>$A36*$J$2/$H$2*2*'Financial costs'!$B$13/'Financial costs'!$B$15 + $A36*2*'Financial costs'!$D$22*$L$2*(1+'Financial costs'!$B$23)^(H$3-1) + $A36*2*'Financial costs'!$B$17*$L$2</f>
        <v>893153.98901828274</v>
      </c>
      <c r="I36" s="3">
        <f>$A36*$J$2/$H$2*2*'Financial costs'!$B$13/'Financial costs'!$B$15 + $A36*2*'Financial costs'!$D$22*$L$2*(1+'Financial costs'!$B$23)^(I$3-1) + $A36*2*'Financial costs'!$B$17*$L$2</f>
        <v>909692.68191234744</v>
      </c>
      <c r="J36" s="3">
        <f>$A36*$J$2/$H$2*2*'Financial costs'!$B$13/'Financial costs'!$B$15 + $A36*2*'Financial costs'!$D$22*$L$2*(1+'Financial costs'!$B$23)^(J$3-1) + $A36*2*'Financial costs'!$B$17*$L$2</f>
        <v>926892.92252217466</v>
      </c>
      <c r="K36" s="3">
        <f>$A36*$J$2/$H$2*2*'Financial costs'!$B$13/'Financial costs'!$B$15 + $A36*2*'Financial costs'!$D$22*$L$2*(1+'Financial costs'!$B$23)^(K$3-1) + $A36*2*'Financial costs'!$B$17*$L$2</f>
        <v>944781.17275639495</v>
      </c>
      <c r="L36" s="3">
        <f>$A36*$J$2/$H$2*2*'Financial costs'!$B$13/'Financial costs'!$B$15 + $A36*2*'Financial costs'!$D$22*$L$2*(1+'Financial costs'!$B$23)^(L$3-1) + $A36*2*'Financial costs'!$B$17*$L$2</f>
        <v>963384.95299998415</v>
      </c>
      <c r="M36" s="3">
        <f>$A36*$J$2/$H$2*2*'Financial costs'!$B$13/'Financial costs'!$B$15 + $A36*2*'Financial costs'!$D$22*$L$2*(1+'Financial costs'!$B$23)^(M$3-1) + $A36*2*'Financial costs'!$B$17*$L$2</f>
        <v>982732.88445331692</v>
      </c>
      <c r="N36" s="3">
        <f>$A36*$J$2/$H$2*2*'Financial costs'!$B$13/'Financial costs'!$B$15 + $A36*2*'Financial costs'!$D$22*$L$2*(1+'Financial costs'!$B$23)^(N$3-1) + $A36*2*'Financial costs'!$B$17*$L$2</f>
        <v>1002854.7331647829</v>
      </c>
      <c r="O36" s="3">
        <f>$A36*$J$2/$H$2*2*'Financial costs'!$B$13/'Financial costs'!$B$15 + $A36*2*'Financial costs'!$D$22*$L$2*(1+'Financial costs'!$B$23)^(O$3-1) + $A36*2*'Financial costs'!$B$17*$L$2</f>
        <v>1023781.4558247076</v>
      </c>
      <c r="P36" s="3">
        <f>$A36*$J$2/$H$2*2*'Financial costs'!$B$13/'Financial costs'!$B$15 + $A36*2*'Financial costs'!$D$22*$L$2*(1+'Financial costs'!$B$23)^(P$3-1) + $A36*2*'Financial costs'!$B$17*$L$2</f>
        <v>1045545.2473910293</v>
      </c>
      <c r="Q36" s="3">
        <f>$A36*$J$2/$H$2*2*'Financial costs'!$B$13/'Financial costs'!$B$15 + $A36*2*'Financial costs'!$D$22*$L$2*(1+'Financial costs'!$B$23)^(Q$3-1) + $A36*2*'Financial costs'!$B$17*$L$2</f>
        <v>1068179.5906200036</v>
      </c>
      <c r="R36" s="3">
        <f>$A36*$J$2/$H$2*2*'Financial costs'!$B$13/'Financial costs'!$B$15 + $A36*2*'Financial costs'!$D$22*$L$2*(1+'Financial costs'!$B$23)^(R$3-1) + $A36*2*'Financial costs'!$B$17*$L$2</f>
        <v>1091719.3075781371</v>
      </c>
      <c r="S36" s="3">
        <f>$A36*$J$2/$H$2*2*'Financial costs'!$B$13/'Financial costs'!$B$15 + $A36*2*'Financial costs'!$D$22*$L$2*(1+'Financial costs'!$B$23)^(S$3-1) + $A36*2*'Financial costs'!$B$17*$L$2</f>
        <v>1116200.6132145962</v>
      </c>
      <c r="T36" s="3">
        <f>$A36*$J$2/$H$2*2*'Financial costs'!$B$13/'Financial costs'!$B$15 + $A36*2*'Financial costs'!$D$22*$L$2*(1+'Financial costs'!$B$23)^(T$3-1) + $A36*2*'Financial costs'!$B$17*$L$2</f>
        <v>1141661.1710765134</v>
      </c>
      <c r="U36" s="3">
        <f>$A36*$J$2/$H$2*2*'Financial costs'!$B$13/'Financial costs'!$B$15 + $A36*2*'Financial costs'!$D$22*$L$2*(1+'Financial costs'!$B$23)^(U$3-1) + $A36*2*'Financial costs'!$B$17*$L$2</f>
        <v>1168140.1512529072</v>
      </c>
      <c r="V36" s="3">
        <f>$A36*$J$2/$H$2*2*'Financial costs'!$B$13/'Financial costs'!$B$15 + $A36*2*'Financial costs'!$D$22*$L$2*(1+'Financial costs'!$B$23)^(V$3-1) + $A36*2*'Financial costs'!$B$17*$L$2</f>
        <v>1195678.2906363569</v>
      </c>
      <c r="W36" s="3">
        <f>$A36*$J$2/$H$2*2*'Financial costs'!$B$13/'Financial costs'!$B$15 + $A36*2*'Financial costs'!$D$22*$L$2*(1+'Financial costs'!$B$23)^(W$3-1) + $A36*2*'Financial costs'!$B$17*$L$2</f>
        <v>1224317.9555951445</v>
      </c>
      <c r="X36" s="3">
        <f>$A36*$J$2/$H$2*2*'Financial costs'!$B$13/'Financial costs'!$B$15 + $A36*2*'Financial costs'!$D$22*$L$2*(1+'Financial costs'!$B$23)^(X$3-1) + $A36*2*'Financial costs'!$B$17*$L$2</f>
        <v>1254103.2071522838</v>
      </c>
      <c r="Y36" s="3">
        <f>$A36*$J$2/$H$2*2*'Financial costs'!$B$13/'Financial costs'!$B$15 + $A36*2*'Financial costs'!$D$22*$L$2*(1+'Financial costs'!$B$23)^(Y$3-1) + $A36*2*'Financial costs'!$B$17*$L$2</f>
        <v>1285079.8687717086</v>
      </c>
      <c r="Z36" s="3">
        <f>$A36*$J$2/$H$2*2*'Financial costs'!$B$13/'Financial costs'!$B$15 + $A36*2*'Financial costs'!$D$22*$L$2*(1+'Financial costs'!$B$23)^(Z$3-1) + $A36*2*'Financial costs'!$B$17*$L$2</f>
        <v>1317295.59685591</v>
      </c>
      <c r="AA36" s="3">
        <f>$A36*$J$2/$H$2*2*'Financial costs'!$B$13/'Financial costs'!$B$15 + $A36*2*'Financial costs'!$D$22*$L$2*(1+'Financial costs'!$B$23)^(AA$3-1) + $A36*2*'Financial costs'!$B$17*$L$2</f>
        <v>1350799.95406348</v>
      </c>
      <c r="AB36" s="3">
        <f>$A36*$J$2/$H$2*2*'Financial costs'!$B$13/'Financial costs'!$B$15 + $A36*2*'Financial costs'!$D$22*$L$2*(1+'Financial costs'!$B$23)^(AB$3-1) + $A36*2*'Financial costs'!$B$17*$L$2</f>
        <v>1385644.4855593527</v>
      </c>
      <c r="AC36" s="3">
        <f>$A36*$J$2/$H$2*2*'Financial costs'!$B$13/'Financial costs'!$B$15 + $A36*2*'Financial costs'!$D$22*$L$2*(1+'Financial costs'!$B$23)^(AC$3-1) + $A36*2*'Financial costs'!$B$17*$L$2</f>
        <v>1421882.7983150599</v>
      </c>
      <c r="AD36" s="3">
        <f>$A36*$J$2/$H$2*2*'Financial costs'!$B$13/'Financial costs'!$B$15 + $A36*2*'Financial costs'!$D$22*$L$2*(1+'Financial costs'!$B$23)^(AD$3-1) + $A36*2*'Financial costs'!$B$17*$L$2</f>
        <v>1459570.6435809957</v>
      </c>
      <c r="AE36" s="3">
        <f>$A36*$J$2/$H$2*2*'Financial costs'!$B$13/'Financial costs'!$B$15 + $A36*2*'Financial costs'!$D$22*$L$2*(1+'Financial costs'!$B$23)^(AE$3-1) + $A36*2*'Financial costs'!$B$17*$L$2</f>
        <v>1498766.002657569</v>
      </c>
      <c r="AF36" s="3">
        <f>$A36*$J$2/$H$2*2*'Financial costs'!$B$13/'Financial costs'!$B$15 + $A36*2*'Financial costs'!$D$22*$L$2*(1+'Financial costs'!$B$23)^(AF$3-1) + $A36*2*'Financial costs'!$B$17*$L$2</f>
        <v>1539529.1760972054</v>
      </c>
    </row>
    <row r="37" spans="1:32" x14ac:dyDescent="0.25">
      <c r="A37">
        <v>370</v>
      </c>
      <c r="B37" s="2">
        <f t="shared" si="0"/>
        <v>17109863.304778744</v>
      </c>
      <c r="C37" s="3">
        <f>$A37*$J$2/$H$2*2*'Financial costs'!$B$13/'Financial costs'!$B$15 + $A37*2*'Financial costs'!$D$22*$L$2*(1+'Financial costs'!$B$23)^(C$3-1) + $A37*2*'Financial costs'!$B$17*$L$2</f>
        <v>842291.29629629618</v>
      </c>
      <c r="D37" s="3">
        <f>$A37*$J$2/$H$2*2*'Financial costs'!$B$13/'Financial costs'!$B$15 + $A37*2*'Financial costs'!$D$22*$L$2*(1+'Financial costs'!$B$23)^(D$3-1) + $A37*2*'Financial costs'!$B$17*$L$2</f>
        <v>856262.49629629625</v>
      </c>
      <c r="E37" s="3">
        <f>$A37*$J$2/$H$2*2*'Financial costs'!$B$13/'Financial costs'!$B$15 + $A37*2*'Financial costs'!$D$22*$L$2*(1+'Financial costs'!$B$23)^(E$3-1) + $A37*2*'Financial costs'!$B$17*$L$2</f>
        <v>870792.54429629631</v>
      </c>
      <c r="F37" s="3">
        <f>$A37*$J$2/$H$2*2*'Financial costs'!$B$13/'Financial costs'!$B$15 + $A37*2*'Financial costs'!$D$22*$L$2*(1+'Financial costs'!$B$23)^(F$3-1) + $A37*2*'Financial costs'!$B$17*$L$2</f>
        <v>885903.79421629629</v>
      </c>
      <c r="G37" s="3">
        <f>$A37*$J$2/$H$2*2*'Financial costs'!$B$13/'Financial costs'!$B$15 + $A37*2*'Financial costs'!$D$22*$L$2*(1+'Financial costs'!$B$23)^(G$3-1) + $A37*2*'Financial costs'!$B$17*$L$2</f>
        <v>901619.4941330963</v>
      </c>
      <c r="H37" s="3">
        <f>$A37*$J$2/$H$2*2*'Financial costs'!$B$13/'Financial costs'!$B$15 + $A37*2*'Financial costs'!$D$22*$L$2*(1+'Financial costs'!$B$23)^(H$3-1) + $A37*2*'Financial costs'!$B$17*$L$2</f>
        <v>917963.82204656838</v>
      </c>
      <c r="I37" s="3">
        <f>$A37*$J$2/$H$2*2*'Financial costs'!$B$13/'Financial costs'!$B$15 + $A37*2*'Financial costs'!$D$22*$L$2*(1+'Financial costs'!$B$23)^(I$3-1) + $A37*2*'Financial costs'!$B$17*$L$2</f>
        <v>934961.92307657923</v>
      </c>
      <c r="J37" s="3">
        <f>$A37*$J$2/$H$2*2*'Financial costs'!$B$13/'Financial costs'!$B$15 + $A37*2*'Financial costs'!$D$22*$L$2*(1+'Financial costs'!$B$23)^(J$3-1) + $A37*2*'Financial costs'!$B$17*$L$2</f>
        <v>952639.94814779051</v>
      </c>
      <c r="K37" s="3">
        <f>$A37*$J$2/$H$2*2*'Financial costs'!$B$13/'Financial costs'!$B$15 + $A37*2*'Financial costs'!$D$22*$L$2*(1+'Financial costs'!$B$23)^(K$3-1) + $A37*2*'Financial costs'!$B$17*$L$2</f>
        <v>971025.09422185039</v>
      </c>
      <c r="L37" s="3">
        <f>$A37*$J$2/$H$2*2*'Financial costs'!$B$13/'Financial costs'!$B$15 + $A37*2*'Financial costs'!$D$22*$L$2*(1+'Financial costs'!$B$23)^(L$3-1) + $A37*2*'Financial costs'!$B$17*$L$2</f>
        <v>990145.6461388726</v>
      </c>
      <c r="M37" s="3">
        <f>$A37*$J$2/$H$2*2*'Financial costs'!$B$13/'Financial costs'!$B$15 + $A37*2*'Financial costs'!$D$22*$L$2*(1+'Financial costs'!$B$23)^(M$3-1) + $A37*2*'Financial costs'!$B$17*$L$2</f>
        <v>1010031.0201325756</v>
      </c>
      <c r="N37" s="3">
        <f>$A37*$J$2/$H$2*2*'Financial costs'!$B$13/'Financial costs'!$B$15 + $A37*2*'Financial costs'!$D$22*$L$2*(1+'Financial costs'!$B$23)^(N$3-1) + $A37*2*'Financial costs'!$B$17*$L$2</f>
        <v>1030711.8090860269</v>
      </c>
      <c r="O37" s="3">
        <f>$A37*$J$2/$H$2*2*'Financial costs'!$B$13/'Financial costs'!$B$15 + $A37*2*'Financial costs'!$D$22*$L$2*(1+'Financial costs'!$B$23)^(O$3-1) + $A37*2*'Financial costs'!$B$17*$L$2</f>
        <v>1052219.8295976161</v>
      </c>
      <c r="P37" s="3">
        <f>$A37*$J$2/$H$2*2*'Financial costs'!$B$13/'Financial costs'!$B$15 + $A37*2*'Financial costs'!$D$22*$L$2*(1+'Financial costs'!$B$23)^(P$3-1) + $A37*2*'Financial costs'!$B$17*$L$2</f>
        <v>1074588.1709296689</v>
      </c>
      <c r="Q37" s="3">
        <f>$A37*$J$2/$H$2*2*'Financial costs'!$B$13/'Financial costs'!$B$15 + $A37*2*'Financial costs'!$D$22*$L$2*(1+'Financial costs'!$B$23)^(Q$3-1) + $A37*2*'Financial costs'!$B$17*$L$2</f>
        <v>1097851.2459150038</v>
      </c>
      <c r="R37" s="3">
        <f>$A37*$J$2/$H$2*2*'Financial costs'!$B$13/'Financial costs'!$B$15 + $A37*2*'Financial costs'!$D$22*$L$2*(1+'Financial costs'!$B$23)^(R$3-1) + $A37*2*'Financial costs'!$B$17*$L$2</f>
        <v>1122044.843899752</v>
      </c>
      <c r="S37" s="3">
        <f>$A37*$J$2/$H$2*2*'Financial costs'!$B$13/'Financial costs'!$B$15 + $A37*2*'Financial costs'!$D$22*$L$2*(1+'Financial costs'!$B$23)^(S$3-1) + $A37*2*'Financial costs'!$B$17*$L$2</f>
        <v>1147206.1858038905</v>
      </c>
      <c r="T37" s="3">
        <f>$A37*$J$2/$H$2*2*'Financial costs'!$B$13/'Financial costs'!$B$15 + $A37*2*'Financial costs'!$D$22*$L$2*(1+'Financial costs'!$B$23)^(T$3-1) + $A37*2*'Financial costs'!$B$17*$L$2</f>
        <v>1173373.9813841942</v>
      </c>
      <c r="U37" s="3">
        <f>$A37*$J$2/$H$2*2*'Financial costs'!$B$13/'Financial costs'!$B$15 + $A37*2*'Financial costs'!$D$22*$L$2*(1+'Financial costs'!$B$23)^(U$3-1) + $A37*2*'Financial costs'!$B$17*$L$2</f>
        <v>1200588.4887877102</v>
      </c>
      <c r="V37" s="3">
        <f>$A37*$J$2/$H$2*2*'Financial costs'!$B$13/'Financial costs'!$B$15 + $A37*2*'Financial costs'!$D$22*$L$2*(1+'Financial costs'!$B$23)^(V$3-1) + $A37*2*'Financial costs'!$B$17*$L$2</f>
        <v>1228891.5764873668</v>
      </c>
      <c r="W37" s="3">
        <f>$A37*$J$2/$H$2*2*'Financial costs'!$B$13/'Financial costs'!$B$15 + $A37*2*'Financial costs'!$D$22*$L$2*(1+'Financial costs'!$B$23)^(W$3-1) + $A37*2*'Financial costs'!$B$17*$L$2</f>
        <v>1258326.7876950097</v>
      </c>
      <c r="X37" s="3">
        <f>$A37*$J$2/$H$2*2*'Financial costs'!$B$13/'Financial costs'!$B$15 + $A37*2*'Financial costs'!$D$22*$L$2*(1+'Financial costs'!$B$23)^(X$3-1) + $A37*2*'Financial costs'!$B$17*$L$2</f>
        <v>1288939.4073509583</v>
      </c>
      <c r="Y37" s="3">
        <f>$A37*$J$2/$H$2*2*'Financial costs'!$B$13/'Financial costs'!$B$15 + $A37*2*'Financial costs'!$D$22*$L$2*(1+'Financial costs'!$B$23)^(Y$3-1) + $A37*2*'Financial costs'!$B$17*$L$2</f>
        <v>1320776.5317931448</v>
      </c>
      <c r="Z37" s="3">
        <f>$A37*$J$2/$H$2*2*'Financial costs'!$B$13/'Financial costs'!$B$15 + $A37*2*'Financial costs'!$D$22*$L$2*(1+'Financial costs'!$B$23)^(Z$3-1) + $A37*2*'Financial costs'!$B$17*$L$2</f>
        <v>1353887.1412130187</v>
      </c>
      <c r="AA37" s="3">
        <f>$A37*$J$2/$H$2*2*'Financial costs'!$B$13/'Financial costs'!$B$15 + $A37*2*'Financial costs'!$D$22*$L$2*(1+'Financial costs'!$B$23)^(AA$3-1) + $A37*2*'Financial costs'!$B$17*$L$2</f>
        <v>1388322.1750096877</v>
      </c>
      <c r="AB37" s="3">
        <f>$A37*$J$2/$H$2*2*'Financial costs'!$B$13/'Financial costs'!$B$15 + $A37*2*'Financial costs'!$D$22*$L$2*(1+'Financial costs'!$B$23)^(AB$3-1) + $A37*2*'Financial costs'!$B$17*$L$2</f>
        <v>1424134.6101582234</v>
      </c>
      <c r="AC37" s="3">
        <f>$A37*$J$2/$H$2*2*'Financial costs'!$B$13/'Financial costs'!$B$15 + $A37*2*'Financial costs'!$D$22*$L$2*(1+'Financial costs'!$B$23)^(AC$3-1) + $A37*2*'Financial costs'!$B$17*$L$2</f>
        <v>1461379.5427127006</v>
      </c>
      <c r="AD37" s="3">
        <f>$A37*$J$2/$H$2*2*'Financial costs'!$B$13/'Financial costs'!$B$15 + $A37*2*'Financial costs'!$D$22*$L$2*(1+'Financial costs'!$B$23)^(AD$3-1) + $A37*2*'Financial costs'!$B$17*$L$2</f>
        <v>1500114.2725693567</v>
      </c>
      <c r="AE37" s="3">
        <f>$A37*$J$2/$H$2*2*'Financial costs'!$B$13/'Financial costs'!$B$15 + $A37*2*'Financial costs'!$D$22*$L$2*(1+'Financial costs'!$B$23)^(AE$3-1) + $A37*2*'Financial costs'!$B$17*$L$2</f>
        <v>1540398.3916202793</v>
      </c>
      <c r="AF37" s="3">
        <f>$A37*$J$2/$H$2*2*'Financial costs'!$B$13/'Financial costs'!$B$15 + $A37*2*'Financial costs'!$D$22*$L$2*(1+'Financial costs'!$B$23)^(AF$3-1) + $A37*2*'Financial costs'!$B$17*$L$2</f>
        <v>1582293.8754332387</v>
      </c>
    </row>
    <row r="38" spans="1:32" x14ac:dyDescent="0.25">
      <c r="A38">
        <v>380</v>
      </c>
      <c r="B38" s="2">
        <f t="shared" si="0"/>
        <v>17572292.042745743</v>
      </c>
      <c r="C38" s="3">
        <f>$A38*$J$2/$H$2*2*'Financial costs'!$B$13/'Financial costs'!$B$15 + $A38*2*'Financial costs'!$D$22*$L$2*(1+'Financial costs'!$B$23)^(C$3-1) + $A38*2*'Financial costs'!$B$17*$L$2</f>
        <v>865055.92592592584</v>
      </c>
      <c r="D38" s="3">
        <f>$A38*$J$2/$H$2*2*'Financial costs'!$B$13/'Financial costs'!$B$15 + $A38*2*'Financial costs'!$D$22*$L$2*(1+'Financial costs'!$B$23)^(D$3-1) + $A38*2*'Financial costs'!$B$17*$L$2</f>
        <v>879404.72592592589</v>
      </c>
      <c r="E38" s="3">
        <f>$A38*$J$2/$H$2*2*'Financial costs'!$B$13/'Financial costs'!$B$15 + $A38*2*'Financial costs'!$D$22*$L$2*(1+'Financial costs'!$B$23)^(E$3-1) + $A38*2*'Financial costs'!$B$17*$L$2</f>
        <v>894327.47792592598</v>
      </c>
      <c r="F38" s="3">
        <f>$A38*$J$2/$H$2*2*'Financial costs'!$B$13/'Financial costs'!$B$15 + $A38*2*'Financial costs'!$D$22*$L$2*(1+'Financial costs'!$B$23)^(F$3-1) + $A38*2*'Financial costs'!$B$17*$L$2</f>
        <v>909847.1400059259</v>
      </c>
      <c r="G38" s="3">
        <f>$A38*$J$2/$H$2*2*'Financial costs'!$B$13/'Financial costs'!$B$15 + $A38*2*'Financial costs'!$D$22*$L$2*(1+'Financial costs'!$B$23)^(G$3-1) + $A38*2*'Financial costs'!$B$17*$L$2</f>
        <v>925987.58856912598</v>
      </c>
      <c r="H38" s="3">
        <f>$A38*$J$2/$H$2*2*'Financial costs'!$B$13/'Financial costs'!$B$15 + $A38*2*'Financial costs'!$D$22*$L$2*(1+'Financial costs'!$B$23)^(H$3-1) + $A38*2*'Financial costs'!$B$17*$L$2</f>
        <v>942773.65507485403</v>
      </c>
      <c r="I38" s="3">
        <f>$A38*$J$2/$H$2*2*'Financial costs'!$B$13/'Financial costs'!$B$15 + $A38*2*'Financial costs'!$D$22*$L$2*(1+'Financial costs'!$B$23)^(I$3-1) + $A38*2*'Financial costs'!$B$17*$L$2</f>
        <v>960231.16424081114</v>
      </c>
      <c r="J38" s="3">
        <f>$A38*$J$2/$H$2*2*'Financial costs'!$B$13/'Financial costs'!$B$15 + $A38*2*'Financial costs'!$D$22*$L$2*(1+'Financial costs'!$B$23)^(J$3-1) + $A38*2*'Financial costs'!$B$17*$L$2</f>
        <v>978386.97377340659</v>
      </c>
      <c r="K38" s="3">
        <f>$A38*$J$2/$H$2*2*'Financial costs'!$B$13/'Financial costs'!$B$15 + $A38*2*'Financial costs'!$D$22*$L$2*(1+'Financial costs'!$B$23)^(K$3-1) + $A38*2*'Financial costs'!$B$17*$L$2</f>
        <v>997269.01568730583</v>
      </c>
      <c r="L38" s="3">
        <f>$A38*$J$2/$H$2*2*'Financial costs'!$B$13/'Financial costs'!$B$15 + $A38*2*'Financial costs'!$D$22*$L$2*(1+'Financial costs'!$B$23)^(L$3-1) + $A38*2*'Financial costs'!$B$17*$L$2</f>
        <v>1016906.3392777611</v>
      </c>
      <c r="M38" s="3">
        <f>$A38*$J$2/$H$2*2*'Financial costs'!$B$13/'Financial costs'!$B$15 + $A38*2*'Financial costs'!$D$22*$L$2*(1+'Financial costs'!$B$23)^(M$3-1) + $A38*2*'Financial costs'!$B$17*$L$2</f>
        <v>1037329.1558118344</v>
      </c>
      <c r="N38" s="3">
        <f>$A38*$J$2/$H$2*2*'Financial costs'!$B$13/'Financial costs'!$B$15 + $A38*2*'Financial costs'!$D$22*$L$2*(1+'Financial costs'!$B$23)^(N$3-1) + $A38*2*'Financial costs'!$B$17*$L$2</f>
        <v>1058568.8850072708</v>
      </c>
      <c r="O38" s="3">
        <f>$A38*$J$2/$H$2*2*'Financial costs'!$B$13/'Financial costs'!$B$15 + $A38*2*'Financial costs'!$D$22*$L$2*(1+'Financial costs'!$B$23)^(O$3-1) + $A38*2*'Financial costs'!$B$17*$L$2</f>
        <v>1080658.2033705248</v>
      </c>
      <c r="P38" s="3">
        <f>$A38*$J$2/$H$2*2*'Financial costs'!$B$13/'Financial costs'!$B$15 + $A38*2*'Financial costs'!$D$22*$L$2*(1+'Financial costs'!$B$23)^(P$3-1) + $A38*2*'Financial costs'!$B$17*$L$2</f>
        <v>1103631.0944683086</v>
      </c>
      <c r="Q38" s="3">
        <f>$A38*$J$2/$H$2*2*'Financial costs'!$B$13/'Financial costs'!$B$15 + $A38*2*'Financial costs'!$D$22*$L$2*(1+'Financial costs'!$B$23)^(Q$3-1) + $A38*2*'Financial costs'!$B$17*$L$2</f>
        <v>1127522.901210004</v>
      </c>
      <c r="R38" s="3">
        <f>$A38*$J$2/$H$2*2*'Financial costs'!$B$13/'Financial costs'!$B$15 + $A38*2*'Financial costs'!$D$22*$L$2*(1+'Financial costs'!$B$23)^(R$3-1) + $A38*2*'Financial costs'!$B$17*$L$2</f>
        <v>1152370.3802213671</v>
      </c>
      <c r="S38" s="3">
        <f>$A38*$J$2/$H$2*2*'Financial costs'!$B$13/'Financial costs'!$B$15 + $A38*2*'Financial costs'!$D$22*$L$2*(1+'Financial costs'!$B$23)^(S$3-1) + $A38*2*'Financial costs'!$B$17*$L$2</f>
        <v>1178211.7583931847</v>
      </c>
      <c r="T38" s="3">
        <f>$A38*$J$2/$H$2*2*'Financial costs'!$B$13/'Financial costs'!$B$15 + $A38*2*'Financial costs'!$D$22*$L$2*(1+'Financial costs'!$B$23)^(T$3-1) + $A38*2*'Financial costs'!$B$17*$L$2</f>
        <v>1205086.7916918753</v>
      </c>
      <c r="U38" s="3">
        <f>$A38*$J$2/$H$2*2*'Financial costs'!$B$13/'Financial costs'!$B$15 + $A38*2*'Financial costs'!$D$22*$L$2*(1+'Financial costs'!$B$23)^(U$3-1) + $A38*2*'Financial costs'!$B$17*$L$2</f>
        <v>1233036.8263225132</v>
      </c>
      <c r="V38" s="3">
        <f>$A38*$J$2/$H$2*2*'Financial costs'!$B$13/'Financial costs'!$B$15 + $A38*2*'Financial costs'!$D$22*$L$2*(1+'Financial costs'!$B$23)^(V$3-1) + $A38*2*'Financial costs'!$B$17*$L$2</f>
        <v>1262104.8623383767</v>
      </c>
      <c r="W38" s="3">
        <f>$A38*$J$2/$H$2*2*'Financial costs'!$B$13/'Financial costs'!$B$15 + $A38*2*'Financial costs'!$D$22*$L$2*(1+'Financial costs'!$B$23)^(W$3-1) + $A38*2*'Financial costs'!$B$17*$L$2</f>
        <v>1292335.6197948747</v>
      </c>
      <c r="X38" s="3">
        <f>$A38*$J$2/$H$2*2*'Financial costs'!$B$13/'Financial costs'!$B$15 + $A38*2*'Financial costs'!$D$22*$L$2*(1+'Financial costs'!$B$23)^(X$3-1) + $A38*2*'Financial costs'!$B$17*$L$2</f>
        <v>1323775.6075496329</v>
      </c>
      <c r="Y38" s="3">
        <f>$A38*$J$2/$H$2*2*'Financial costs'!$B$13/'Financial costs'!$B$15 + $A38*2*'Financial costs'!$D$22*$L$2*(1+'Financial costs'!$B$23)^(Y$3-1) + $A38*2*'Financial costs'!$B$17*$L$2</f>
        <v>1356473.1948145812</v>
      </c>
      <c r="Z38" s="3">
        <f>$A38*$J$2/$H$2*2*'Financial costs'!$B$13/'Financial costs'!$B$15 + $A38*2*'Financial costs'!$D$22*$L$2*(1+'Financial costs'!$B$23)^(Z$3-1) + $A38*2*'Financial costs'!$B$17*$L$2</f>
        <v>1390478.6855701273</v>
      </c>
      <c r="AA38" s="3">
        <f>$A38*$J$2/$H$2*2*'Financial costs'!$B$13/'Financial costs'!$B$15 + $A38*2*'Financial costs'!$D$22*$L$2*(1+'Financial costs'!$B$23)^(AA$3-1) + $A38*2*'Financial costs'!$B$17*$L$2</f>
        <v>1425844.3959558955</v>
      </c>
      <c r="AB38" s="3">
        <f>$A38*$J$2/$H$2*2*'Financial costs'!$B$13/'Financial costs'!$B$15 + $A38*2*'Financial costs'!$D$22*$L$2*(1+'Financial costs'!$B$23)^(AB$3-1) + $A38*2*'Financial costs'!$B$17*$L$2</f>
        <v>1462624.7347570944</v>
      </c>
      <c r="AC38" s="3">
        <f>$A38*$J$2/$H$2*2*'Financial costs'!$B$13/'Financial costs'!$B$15 + $A38*2*'Financial costs'!$D$22*$L$2*(1+'Financial costs'!$B$23)^(AC$3-1) + $A38*2*'Financial costs'!$B$17*$L$2</f>
        <v>1500876.287110341</v>
      </c>
      <c r="AD38" s="3">
        <f>$A38*$J$2/$H$2*2*'Financial costs'!$B$13/'Financial costs'!$B$15 + $A38*2*'Financial costs'!$D$22*$L$2*(1+'Financial costs'!$B$23)^(AD$3-1) + $A38*2*'Financial costs'!$B$17*$L$2</f>
        <v>1540657.9015577177</v>
      </c>
      <c r="AE38" s="3">
        <f>$A38*$J$2/$H$2*2*'Financial costs'!$B$13/'Financial costs'!$B$15 + $A38*2*'Financial costs'!$D$22*$L$2*(1+'Financial costs'!$B$23)^(AE$3-1) + $A38*2*'Financial costs'!$B$17*$L$2</f>
        <v>1582030.7805829896</v>
      </c>
      <c r="AF38" s="3">
        <f>$A38*$J$2/$H$2*2*'Financial costs'!$B$13/'Financial costs'!$B$15 + $A38*2*'Financial costs'!$D$22*$L$2*(1+'Financial costs'!$B$23)^(AF$3-1) + $A38*2*'Financial costs'!$B$17*$L$2</f>
        <v>1625058.574769272</v>
      </c>
    </row>
    <row r="39" spans="1:32" x14ac:dyDescent="0.25">
      <c r="A39">
        <v>390</v>
      </c>
      <c r="B39" s="2">
        <f t="shared" si="0"/>
        <v>18034720.780712735</v>
      </c>
      <c r="C39" s="3">
        <f>$A39*$J$2/$H$2*2*'Financial costs'!$B$13/'Financial costs'!$B$15 + $A39*2*'Financial costs'!$D$22*$L$2*(1+'Financial costs'!$B$23)^(C$3-1) + $A39*2*'Financial costs'!$B$17*$L$2</f>
        <v>887820.5555555555</v>
      </c>
      <c r="D39" s="3">
        <f>$A39*$J$2/$H$2*2*'Financial costs'!$B$13/'Financial costs'!$B$15 + $A39*2*'Financial costs'!$D$22*$L$2*(1+'Financial costs'!$B$23)^(D$3-1) + $A39*2*'Financial costs'!$B$17*$L$2</f>
        <v>902546.95555555564</v>
      </c>
      <c r="E39" s="3">
        <f>$A39*$J$2/$H$2*2*'Financial costs'!$B$13/'Financial costs'!$B$15 + $A39*2*'Financial costs'!$D$22*$L$2*(1+'Financial costs'!$B$23)^(E$3-1) + $A39*2*'Financial costs'!$B$17*$L$2</f>
        <v>917862.41155555565</v>
      </c>
      <c r="F39" s="3">
        <f>$A39*$J$2/$H$2*2*'Financial costs'!$B$13/'Financial costs'!$B$15 + $A39*2*'Financial costs'!$D$22*$L$2*(1+'Financial costs'!$B$23)^(F$3-1) + $A39*2*'Financial costs'!$B$17*$L$2</f>
        <v>933790.48579555564</v>
      </c>
      <c r="G39" s="3">
        <f>$A39*$J$2/$H$2*2*'Financial costs'!$B$13/'Financial costs'!$B$15 + $A39*2*'Financial costs'!$D$22*$L$2*(1+'Financial costs'!$B$23)^(G$3-1) + $A39*2*'Financial costs'!$B$17*$L$2</f>
        <v>950355.68300515565</v>
      </c>
      <c r="H39" s="3">
        <f>$A39*$J$2/$H$2*2*'Financial costs'!$B$13/'Financial costs'!$B$15 + $A39*2*'Financial costs'!$D$22*$L$2*(1+'Financial costs'!$B$23)^(H$3-1) + $A39*2*'Financial costs'!$B$17*$L$2</f>
        <v>967583.48810313968</v>
      </c>
      <c r="I39" s="3">
        <f>$A39*$J$2/$H$2*2*'Financial costs'!$B$13/'Financial costs'!$B$15 + $A39*2*'Financial costs'!$D$22*$L$2*(1+'Financial costs'!$B$23)^(I$3-1) + $A39*2*'Financial costs'!$B$17*$L$2</f>
        <v>985500.40540504304</v>
      </c>
      <c r="J39" s="3">
        <f>$A39*$J$2/$H$2*2*'Financial costs'!$B$13/'Financial costs'!$B$15 + $A39*2*'Financial costs'!$D$22*$L$2*(1+'Financial costs'!$B$23)^(J$3-1) + $A39*2*'Financial costs'!$B$17*$L$2</f>
        <v>1004133.9993990224</v>
      </c>
      <c r="K39" s="3">
        <f>$A39*$J$2/$H$2*2*'Financial costs'!$B$13/'Financial costs'!$B$15 + $A39*2*'Financial costs'!$D$22*$L$2*(1+'Financial costs'!$B$23)^(K$3-1) + $A39*2*'Financial costs'!$B$17*$L$2</f>
        <v>1023512.9371527613</v>
      </c>
      <c r="L39" s="3">
        <f>$A39*$J$2/$H$2*2*'Financial costs'!$B$13/'Financial costs'!$B$15 + $A39*2*'Financial costs'!$D$22*$L$2*(1+'Financial costs'!$B$23)^(L$3-1) + $A39*2*'Financial costs'!$B$17*$L$2</f>
        <v>1043667.0324166496</v>
      </c>
      <c r="M39" s="3">
        <f>$A39*$J$2/$H$2*2*'Financial costs'!$B$13/'Financial costs'!$B$15 + $A39*2*'Financial costs'!$D$22*$L$2*(1+'Financial costs'!$B$23)^(M$3-1) + $A39*2*'Financial costs'!$B$17*$L$2</f>
        <v>1064627.2914910933</v>
      </c>
      <c r="N39" s="3">
        <f>$A39*$J$2/$H$2*2*'Financial costs'!$B$13/'Financial costs'!$B$15 + $A39*2*'Financial costs'!$D$22*$L$2*(1+'Financial costs'!$B$23)^(N$3-1) + $A39*2*'Financial costs'!$B$17*$L$2</f>
        <v>1086425.9609285148</v>
      </c>
      <c r="O39" s="3">
        <f>$A39*$J$2/$H$2*2*'Financial costs'!$B$13/'Financial costs'!$B$15 + $A39*2*'Financial costs'!$D$22*$L$2*(1+'Financial costs'!$B$23)^(O$3-1) + $A39*2*'Financial costs'!$B$17*$L$2</f>
        <v>1109096.5771434333</v>
      </c>
      <c r="P39" s="3">
        <f>$A39*$J$2/$H$2*2*'Financial costs'!$B$13/'Financial costs'!$B$15 + $A39*2*'Financial costs'!$D$22*$L$2*(1+'Financial costs'!$B$23)^(P$3-1) + $A39*2*'Financial costs'!$B$17*$L$2</f>
        <v>1132674.0180069483</v>
      </c>
      <c r="Q39" s="3">
        <f>$A39*$J$2/$H$2*2*'Financial costs'!$B$13/'Financial costs'!$B$15 + $A39*2*'Financial costs'!$D$22*$L$2*(1+'Financial costs'!$B$23)^(Q$3-1) + $A39*2*'Financial costs'!$B$17*$L$2</f>
        <v>1157194.5565050042</v>
      </c>
      <c r="R39" s="3">
        <f>$A39*$J$2/$H$2*2*'Financial costs'!$B$13/'Financial costs'!$B$15 + $A39*2*'Financial costs'!$D$22*$L$2*(1+'Financial costs'!$B$23)^(R$3-1) + $A39*2*'Financial costs'!$B$17*$L$2</f>
        <v>1182695.916542982</v>
      </c>
      <c r="S39" s="3">
        <f>$A39*$J$2/$H$2*2*'Financial costs'!$B$13/'Financial costs'!$B$15 + $A39*2*'Financial costs'!$D$22*$L$2*(1+'Financial costs'!$B$23)^(S$3-1) + $A39*2*'Financial costs'!$B$17*$L$2</f>
        <v>1209217.3309824793</v>
      </c>
      <c r="T39" s="3">
        <f>$A39*$J$2/$H$2*2*'Financial costs'!$B$13/'Financial costs'!$B$15 + $A39*2*'Financial costs'!$D$22*$L$2*(1+'Financial costs'!$B$23)^(T$3-1) + $A39*2*'Financial costs'!$B$17*$L$2</f>
        <v>1236799.6019995562</v>
      </c>
      <c r="U39" s="3">
        <f>$A39*$J$2/$H$2*2*'Financial costs'!$B$13/'Financial costs'!$B$15 + $A39*2*'Financial costs'!$D$22*$L$2*(1+'Financial costs'!$B$23)^(U$3-1) + $A39*2*'Financial costs'!$B$17*$L$2</f>
        <v>1265485.1638573164</v>
      </c>
      <c r="V39" s="3">
        <f>$A39*$J$2/$H$2*2*'Financial costs'!$B$13/'Financial costs'!$B$15 + $A39*2*'Financial costs'!$D$22*$L$2*(1+'Financial costs'!$B$23)^(V$3-1) + $A39*2*'Financial costs'!$B$17*$L$2</f>
        <v>1295318.1481893866</v>
      </c>
      <c r="W39" s="3">
        <f>$A39*$J$2/$H$2*2*'Financial costs'!$B$13/'Financial costs'!$B$15 + $A39*2*'Financial costs'!$D$22*$L$2*(1+'Financial costs'!$B$23)^(W$3-1) + $A39*2*'Financial costs'!$B$17*$L$2</f>
        <v>1326344.4518947399</v>
      </c>
      <c r="X39" s="3">
        <f>$A39*$J$2/$H$2*2*'Financial costs'!$B$13/'Financial costs'!$B$15 + $A39*2*'Financial costs'!$D$22*$L$2*(1+'Financial costs'!$B$23)^(X$3-1) + $A39*2*'Financial costs'!$B$17*$L$2</f>
        <v>1358611.8077483075</v>
      </c>
      <c r="Y39" s="3">
        <f>$A39*$J$2/$H$2*2*'Financial costs'!$B$13/'Financial costs'!$B$15 + $A39*2*'Financial costs'!$D$22*$L$2*(1+'Financial costs'!$B$23)^(Y$3-1) + $A39*2*'Financial costs'!$B$17*$L$2</f>
        <v>1392169.8578360176</v>
      </c>
      <c r="Z39" s="3">
        <f>$A39*$J$2/$H$2*2*'Financial costs'!$B$13/'Financial costs'!$B$15 + $A39*2*'Financial costs'!$D$22*$L$2*(1+'Financial costs'!$B$23)^(Z$3-1) + $A39*2*'Financial costs'!$B$17*$L$2</f>
        <v>1427070.229927236</v>
      </c>
      <c r="AA39" s="3">
        <f>$A39*$J$2/$H$2*2*'Financial costs'!$B$13/'Financial costs'!$B$15 + $A39*2*'Financial costs'!$D$22*$L$2*(1+'Financial costs'!$B$23)^(AA$3-1) + $A39*2*'Financial costs'!$B$17*$L$2</f>
        <v>1463366.6169021032</v>
      </c>
      <c r="AB39" s="3">
        <f>$A39*$J$2/$H$2*2*'Financial costs'!$B$13/'Financial costs'!$B$15 + $A39*2*'Financial costs'!$D$22*$L$2*(1+'Financial costs'!$B$23)^(AB$3-1) + $A39*2*'Financial costs'!$B$17*$L$2</f>
        <v>1501114.8593559654</v>
      </c>
      <c r="AC39" s="3">
        <f>$A39*$J$2/$H$2*2*'Financial costs'!$B$13/'Financial costs'!$B$15 + $A39*2*'Financial costs'!$D$22*$L$2*(1+'Financial costs'!$B$23)^(AC$3-1) + $A39*2*'Financial costs'!$B$17*$L$2</f>
        <v>1540373.0315079817</v>
      </c>
      <c r="AD39" s="3">
        <f>$A39*$J$2/$H$2*2*'Financial costs'!$B$13/'Financial costs'!$B$15 + $A39*2*'Financial costs'!$D$22*$L$2*(1+'Financial costs'!$B$23)^(AD$3-1) + $A39*2*'Financial costs'!$B$17*$L$2</f>
        <v>1581201.5305460787</v>
      </c>
      <c r="AE39" s="3">
        <f>$A39*$J$2/$H$2*2*'Financial costs'!$B$13/'Financial costs'!$B$15 + $A39*2*'Financial costs'!$D$22*$L$2*(1+'Financial costs'!$B$23)^(AE$3-1) + $A39*2*'Financial costs'!$B$17*$L$2</f>
        <v>1623663.1695456998</v>
      </c>
      <c r="AF39" s="3">
        <f>$A39*$J$2/$H$2*2*'Financial costs'!$B$13/'Financial costs'!$B$15 + $A39*2*'Financial costs'!$D$22*$L$2*(1+'Financial costs'!$B$23)^(AF$3-1) + $A39*2*'Financial costs'!$B$17*$L$2</f>
        <v>1667823.2741053056</v>
      </c>
    </row>
    <row r="40" spans="1:32" x14ac:dyDescent="0.25">
      <c r="A40">
        <v>400</v>
      </c>
      <c r="B40" s="2">
        <f t="shared" si="0"/>
        <v>18497149.518679731</v>
      </c>
      <c r="C40" s="3">
        <f>$A40*$J$2/$H$2*2*'Financial costs'!$B$13/'Financial costs'!$B$15 + $A40*2*'Financial costs'!$D$22*$L$2*(1+'Financial costs'!$B$23)^(C$3-1) + $A40*2*'Financial costs'!$B$17*$L$2</f>
        <v>910585.18518518517</v>
      </c>
      <c r="D40" s="3">
        <f>$A40*$J$2/$H$2*2*'Financial costs'!$B$13/'Financial costs'!$B$15 + $A40*2*'Financial costs'!$D$22*$L$2*(1+'Financial costs'!$B$23)^(D$3-1) + $A40*2*'Financial costs'!$B$17*$L$2</f>
        <v>925689.18518518517</v>
      </c>
      <c r="E40" s="3">
        <f>$A40*$J$2/$H$2*2*'Financial costs'!$B$13/'Financial costs'!$B$15 + $A40*2*'Financial costs'!$D$22*$L$2*(1+'Financial costs'!$B$23)^(E$3-1) + $A40*2*'Financial costs'!$B$17*$L$2</f>
        <v>941397.34518518532</v>
      </c>
      <c r="F40" s="3">
        <f>$A40*$J$2/$H$2*2*'Financial costs'!$B$13/'Financial costs'!$B$15 + $A40*2*'Financial costs'!$D$22*$L$2*(1+'Financial costs'!$B$23)^(F$3-1) + $A40*2*'Financial costs'!$B$17*$L$2</f>
        <v>957733.83158518525</v>
      </c>
      <c r="G40" s="3">
        <f>$A40*$J$2/$H$2*2*'Financial costs'!$B$13/'Financial costs'!$B$15 + $A40*2*'Financial costs'!$D$22*$L$2*(1+'Financial costs'!$B$23)^(G$3-1) + $A40*2*'Financial costs'!$B$17*$L$2</f>
        <v>974723.77744118532</v>
      </c>
      <c r="H40" s="3">
        <f>$A40*$J$2/$H$2*2*'Financial costs'!$B$13/'Financial costs'!$B$15 + $A40*2*'Financial costs'!$D$22*$L$2*(1+'Financial costs'!$B$23)^(H$3-1) + $A40*2*'Financial costs'!$B$17*$L$2</f>
        <v>992393.32113142544</v>
      </c>
      <c r="I40" s="3">
        <f>$A40*$J$2/$H$2*2*'Financial costs'!$B$13/'Financial costs'!$B$15 + $A40*2*'Financial costs'!$D$22*$L$2*(1+'Financial costs'!$B$23)^(I$3-1) + $A40*2*'Financial costs'!$B$17*$L$2</f>
        <v>1010769.6465692749</v>
      </c>
      <c r="J40" s="3">
        <f>$A40*$J$2/$H$2*2*'Financial costs'!$B$13/'Financial costs'!$B$15 + $A40*2*'Financial costs'!$D$22*$L$2*(1+'Financial costs'!$B$23)^(J$3-1) + $A40*2*'Financial costs'!$B$17*$L$2</f>
        <v>1029881.0250246385</v>
      </c>
      <c r="K40" s="3">
        <f>$A40*$J$2/$H$2*2*'Financial costs'!$B$13/'Financial costs'!$B$15 + $A40*2*'Financial costs'!$D$22*$L$2*(1+'Financial costs'!$B$23)^(K$3-1) + $A40*2*'Financial costs'!$B$17*$L$2</f>
        <v>1049756.8586182166</v>
      </c>
      <c r="L40" s="3">
        <f>$A40*$J$2/$H$2*2*'Financial costs'!$B$13/'Financial costs'!$B$15 + $A40*2*'Financial costs'!$D$22*$L$2*(1+'Financial costs'!$B$23)^(L$3-1) + $A40*2*'Financial costs'!$B$17*$L$2</f>
        <v>1070427.725555538</v>
      </c>
      <c r="M40" s="3">
        <f>$A40*$J$2/$H$2*2*'Financial costs'!$B$13/'Financial costs'!$B$15 + $A40*2*'Financial costs'!$D$22*$L$2*(1+'Financial costs'!$B$23)^(M$3-1) + $A40*2*'Financial costs'!$B$17*$L$2</f>
        <v>1091925.4271703521</v>
      </c>
      <c r="N40" s="3">
        <f>$A40*$J$2/$H$2*2*'Financial costs'!$B$13/'Financial costs'!$B$15 + $A40*2*'Financial costs'!$D$22*$L$2*(1+'Financial costs'!$B$23)^(N$3-1) + $A40*2*'Financial costs'!$B$17*$L$2</f>
        <v>1114283.0368497588</v>
      </c>
      <c r="O40" s="3">
        <f>$A40*$J$2/$H$2*2*'Financial costs'!$B$13/'Financial costs'!$B$15 + $A40*2*'Financial costs'!$D$22*$L$2*(1+'Financial costs'!$B$23)^(O$3-1) + $A40*2*'Financial costs'!$B$17*$L$2</f>
        <v>1137534.9509163417</v>
      </c>
      <c r="P40" s="3">
        <f>$A40*$J$2/$H$2*2*'Financial costs'!$B$13/'Financial costs'!$B$15 + $A40*2*'Financial costs'!$D$22*$L$2*(1+'Financial costs'!$B$23)^(P$3-1) + $A40*2*'Financial costs'!$B$17*$L$2</f>
        <v>1161716.9415455882</v>
      </c>
      <c r="Q40" s="3">
        <f>$A40*$J$2/$H$2*2*'Financial costs'!$B$13/'Financial costs'!$B$15 + $A40*2*'Financial costs'!$D$22*$L$2*(1+'Financial costs'!$B$23)^(Q$3-1) + $A40*2*'Financial costs'!$B$17*$L$2</f>
        <v>1186866.2118000044</v>
      </c>
      <c r="R40" s="3">
        <f>$A40*$J$2/$H$2*2*'Financial costs'!$B$13/'Financial costs'!$B$15 + $A40*2*'Financial costs'!$D$22*$L$2*(1+'Financial costs'!$B$23)^(R$3-1) + $A40*2*'Financial costs'!$B$17*$L$2</f>
        <v>1213021.4528645971</v>
      </c>
      <c r="S40" s="3">
        <f>$A40*$J$2/$H$2*2*'Financial costs'!$B$13/'Financial costs'!$B$15 + $A40*2*'Financial costs'!$D$22*$L$2*(1+'Financial costs'!$B$23)^(S$3-1) + $A40*2*'Financial costs'!$B$17*$L$2</f>
        <v>1240222.9035717736</v>
      </c>
      <c r="T40" s="3">
        <f>$A40*$J$2/$H$2*2*'Financial costs'!$B$13/'Financial costs'!$B$15 + $A40*2*'Financial costs'!$D$22*$L$2*(1+'Financial costs'!$B$23)^(T$3-1) + $A40*2*'Financial costs'!$B$17*$L$2</f>
        <v>1268512.412307237</v>
      </c>
      <c r="U40" s="3">
        <f>$A40*$J$2/$H$2*2*'Financial costs'!$B$13/'Financial costs'!$B$15 + $A40*2*'Financial costs'!$D$22*$L$2*(1+'Financial costs'!$B$23)^(U$3-1) + $A40*2*'Financial costs'!$B$17*$L$2</f>
        <v>1297933.5013921193</v>
      </c>
      <c r="V40" s="3">
        <f>$A40*$J$2/$H$2*2*'Financial costs'!$B$13/'Financial costs'!$B$15 + $A40*2*'Financial costs'!$D$22*$L$2*(1+'Financial costs'!$B$23)^(V$3-1) + $A40*2*'Financial costs'!$B$17*$L$2</f>
        <v>1328531.4340403967</v>
      </c>
      <c r="W40" s="3">
        <f>$A40*$J$2/$H$2*2*'Financial costs'!$B$13/'Financial costs'!$B$15 + $A40*2*'Financial costs'!$D$22*$L$2*(1+'Financial costs'!$B$23)^(W$3-1) + $A40*2*'Financial costs'!$B$17*$L$2</f>
        <v>1360353.2839946051</v>
      </c>
      <c r="X40" s="3">
        <f>$A40*$J$2/$H$2*2*'Financial costs'!$B$13/'Financial costs'!$B$15 + $A40*2*'Financial costs'!$D$22*$L$2*(1+'Financial costs'!$B$23)^(X$3-1) + $A40*2*'Financial costs'!$B$17*$L$2</f>
        <v>1393448.007946982</v>
      </c>
      <c r="Y40" s="3">
        <f>$A40*$J$2/$H$2*2*'Financial costs'!$B$13/'Financial costs'!$B$15 + $A40*2*'Financial costs'!$D$22*$L$2*(1+'Financial costs'!$B$23)^(Y$3-1) + $A40*2*'Financial costs'!$B$17*$L$2</f>
        <v>1427866.5208574538</v>
      </c>
      <c r="Z40" s="3">
        <f>$A40*$J$2/$H$2*2*'Financial costs'!$B$13/'Financial costs'!$B$15 + $A40*2*'Financial costs'!$D$22*$L$2*(1+'Financial costs'!$B$23)^(Z$3-1) + $A40*2*'Financial costs'!$B$17*$L$2</f>
        <v>1463661.7742843446</v>
      </c>
      <c r="AA40" s="3">
        <f>$A40*$J$2/$H$2*2*'Financial costs'!$B$13/'Financial costs'!$B$15 + $A40*2*'Financial costs'!$D$22*$L$2*(1+'Financial costs'!$B$23)^(AA$3-1) + $A40*2*'Financial costs'!$B$17*$L$2</f>
        <v>1500888.8378483111</v>
      </c>
      <c r="AB40" s="3">
        <f>$A40*$J$2/$H$2*2*'Financial costs'!$B$13/'Financial costs'!$B$15 + $A40*2*'Financial costs'!$D$22*$L$2*(1+'Financial costs'!$B$23)^(AB$3-1) + $A40*2*'Financial costs'!$B$17*$L$2</f>
        <v>1539604.9839548364</v>
      </c>
      <c r="AC40" s="3">
        <f>$A40*$J$2/$H$2*2*'Financial costs'!$B$13/'Financial costs'!$B$15 + $A40*2*'Financial costs'!$D$22*$L$2*(1+'Financial costs'!$B$23)^(AC$3-1) + $A40*2*'Financial costs'!$B$17*$L$2</f>
        <v>1579869.7759056222</v>
      </c>
      <c r="AD40" s="3">
        <f>$A40*$J$2/$H$2*2*'Financial costs'!$B$13/'Financial costs'!$B$15 + $A40*2*'Financial costs'!$D$22*$L$2*(1+'Financial costs'!$B$23)^(AD$3-1) + $A40*2*'Financial costs'!$B$17*$L$2</f>
        <v>1621745.1595344397</v>
      </c>
      <c r="AE40" s="3">
        <f>$A40*$J$2/$H$2*2*'Financial costs'!$B$13/'Financial costs'!$B$15 + $A40*2*'Financial costs'!$D$22*$L$2*(1+'Financial costs'!$B$23)^(AE$3-1) + $A40*2*'Financial costs'!$B$17*$L$2</f>
        <v>1665295.5585084101</v>
      </c>
      <c r="AF40" s="3">
        <f>$A40*$J$2/$H$2*2*'Financial costs'!$B$13/'Financial costs'!$B$15 + $A40*2*'Financial costs'!$D$22*$L$2*(1+'Financial costs'!$B$23)^(AF$3-1) + $A40*2*'Financial costs'!$B$17*$L$2</f>
        <v>1710587.9734413391</v>
      </c>
    </row>
    <row r="41" spans="1:32" x14ac:dyDescent="0.25">
      <c r="A41">
        <v>410</v>
      </c>
      <c r="B41" s="2">
        <f t="shared" si="0"/>
        <v>18959578.256646723</v>
      </c>
      <c r="C41" s="3">
        <f>$A41*$J$2/$H$2*2*'Financial costs'!$B$13/'Financial costs'!$B$15 + $A41*2*'Financial costs'!$D$22*$L$2*(1+'Financial costs'!$B$23)^(C$3-1) + $A41*2*'Financial costs'!$B$17*$L$2</f>
        <v>933349.81481481483</v>
      </c>
      <c r="D41" s="3">
        <f>$A41*$J$2/$H$2*2*'Financial costs'!$B$13/'Financial costs'!$B$15 + $A41*2*'Financial costs'!$D$22*$L$2*(1+'Financial costs'!$B$23)^(D$3-1) + $A41*2*'Financial costs'!$B$17*$L$2</f>
        <v>948831.41481481481</v>
      </c>
      <c r="E41" s="3">
        <f>$A41*$J$2/$H$2*2*'Financial costs'!$B$13/'Financial costs'!$B$15 + $A41*2*'Financial costs'!$D$22*$L$2*(1+'Financial costs'!$B$23)^(E$3-1) + $A41*2*'Financial costs'!$B$17*$L$2</f>
        <v>964932.27881481475</v>
      </c>
      <c r="F41" s="3">
        <f>$A41*$J$2/$H$2*2*'Financial costs'!$B$13/'Financial costs'!$B$15 + $A41*2*'Financial costs'!$D$22*$L$2*(1+'Financial costs'!$B$23)^(F$3-1) + $A41*2*'Financial costs'!$B$17*$L$2</f>
        <v>981677.17737481487</v>
      </c>
      <c r="G41" s="3">
        <f>$A41*$J$2/$H$2*2*'Financial costs'!$B$13/'Financial costs'!$B$15 + $A41*2*'Financial costs'!$D$22*$L$2*(1+'Financial costs'!$B$23)^(G$3-1) + $A41*2*'Financial costs'!$B$17*$L$2</f>
        <v>999091.87187721487</v>
      </c>
      <c r="H41" s="3">
        <f>$A41*$J$2/$H$2*2*'Financial costs'!$B$13/'Financial costs'!$B$15 + $A41*2*'Financial costs'!$D$22*$L$2*(1+'Financial costs'!$B$23)^(H$3-1) + $A41*2*'Financial costs'!$B$17*$L$2</f>
        <v>1017203.154159711</v>
      </c>
      <c r="I41" s="3">
        <f>$A41*$J$2/$H$2*2*'Financial costs'!$B$13/'Financial costs'!$B$15 + $A41*2*'Financial costs'!$D$22*$L$2*(1+'Financial costs'!$B$23)^(I$3-1) + $A41*2*'Financial costs'!$B$17*$L$2</f>
        <v>1036038.8877335067</v>
      </c>
      <c r="J41" s="3">
        <f>$A41*$J$2/$H$2*2*'Financial costs'!$B$13/'Financial costs'!$B$15 + $A41*2*'Financial costs'!$D$22*$L$2*(1+'Financial costs'!$B$23)^(J$3-1) + $A41*2*'Financial costs'!$B$17*$L$2</f>
        <v>1055628.0506502544</v>
      </c>
      <c r="K41" s="3">
        <f>$A41*$J$2/$H$2*2*'Financial costs'!$B$13/'Financial costs'!$B$15 + $A41*2*'Financial costs'!$D$22*$L$2*(1+'Financial costs'!$B$23)^(K$3-1) + $A41*2*'Financial costs'!$B$17*$L$2</f>
        <v>1076000.7800836721</v>
      </c>
      <c r="L41" s="3">
        <f>$A41*$J$2/$H$2*2*'Financial costs'!$B$13/'Financial costs'!$B$15 + $A41*2*'Financial costs'!$D$22*$L$2*(1+'Financial costs'!$B$23)^(L$3-1) + $A41*2*'Financial costs'!$B$17*$L$2</f>
        <v>1097188.4186944263</v>
      </c>
      <c r="M41" s="3">
        <f>$A41*$J$2/$H$2*2*'Financial costs'!$B$13/'Financial costs'!$B$15 + $A41*2*'Financial costs'!$D$22*$L$2*(1+'Financial costs'!$B$23)^(M$3-1) + $A41*2*'Financial costs'!$B$17*$L$2</f>
        <v>1119223.5628496108</v>
      </c>
      <c r="N41" s="3">
        <f>$A41*$J$2/$H$2*2*'Financial costs'!$B$13/'Financial costs'!$B$15 + $A41*2*'Financial costs'!$D$22*$L$2*(1+'Financial costs'!$B$23)^(N$3-1) + $A41*2*'Financial costs'!$B$17*$L$2</f>
        <v>1142140.1127710026</v>
      </c>
      <c r="O41" s="3">
        <f>$A41*$J$2/$H$2*2*'Financial costs'!$B$13/'Financial costs'!$B$15 + $A41*2*'Financial costs'!$D$22*$L$2*(1+'Financial costs'!$B$23)^(O$3-1) + $A41*2*'Financial costs'!$B$17*$L$2</f>
        <v>1165973.3246892502</v>
      </c>
      <c r="P41" s="3">
        <f>$A41*$J$2/$H$2*2*'Financial costs'!$B$13/'Financial costs'!$B$15 + $A41*2*'Financial costs'!$D$22*$L$2*(1+'Financial costs'!$B$23)^(P$3-1) + $A41*2*'Financial costs'!$B$17*$L$2</f>
        <v>1190759.8650842276</v>
      </c>
      <c r="Q41" s="3">
        <f>$A41*$J$2/$H$2*2*'Financial costs'!$B$13/'Financial costs'!$B$15 + $A41*2*'Financial costs'!$D$22*$L$2*(1+'Financial costs'!$B$23)^(Q$3-1) + $A41*2*'Financial costs'!$B$17*$L$2</f>
        <v>1216537.8670950043</v>
      </c>
      <c r="R41" s="3">
        <f>$A41*$J$2/$H$2*2*'Financial costs'!$B$13/'Financial costs'!$B$15 + $A41*2*'Financial costs'!$D$22*$L$2*(1+'Financial costs'!$B$23)^(R$3-1) + $A41*2*'Financial costs'!$B$17*$L$2</f>
        <v>1243346.9891862117</v>
      </c>
      <c r="S41" s="3">
        <f>$A41*$J$2/$H$2*2*'Financial costs'!$B$13/'Financial costs'!$B$15 + $A41*2*'Financial costs'!$D$22*$L$2*(1+'Financial costs'!$B$23)^(S$3-1) + $A41*2*'Financial costs'!$B$17*$L$2</f>
        <v>1271228.4761610678</v>
      </c>
      <c r="T41" s="3">
        <f>$A41*$J$2/$H$2*2*'Financial costs'!$B$13/'Financial costs'!$B$15 + $A41*2*'Financial costs'!$D$22*$L$2*(1+'Financial costs'!$B$23)^(T$3-1) + $A41*2*'Financial costs'!$B$17*$L$2</f>
        <v>1300225.2226149179</v>
      </c>
      <c r="U41" s="3">
        <f>$A41*$J$2/$H$2*2*'Financial costs'!$B$13/'Financial costs'!$B$15 + $A41*2*'Financial costs'!$D$22*$L$2*(1+'Financial costs'!$B$23)^(U$3-1) + $A41*2*'Financial costs'!$B$17*$L$2</f>
        <v>1330381.8389269223</v>
      </c>
      <c r="V41" s="3">
        <f>$A41*$J$2/$H$2*2*'Financial costs'!$B$13/'Financial costs'!$B$15 + $A41*2*'Financial costs'!$D$22*$L$2*(1+'Financial costs'!$B$23)^(V$3-1) + $A41*2*'Financial costs'!$B$17*$L$2</f>
        <v>1361744.7198914064</v>
      </c>
      <c r="W41" s="3">
        <f>$A41*$J$2/$H$2*2*'Financial costs'!$B$13/'Financial costs'!$B$15 + $A41*2*'Financial costs'!$D$22*$L$2*(1+'Financial costs'!$B$23)^(W$3-1) + $A41*2*'Financial costs'!$B$17*$L$2</f>
        <v>1394362.11609447</v>
      </c>
      <c r="X41" s="3">
        <f>$A41*$J$2/$H$2*2*'Financial costs'!$B$13/'Financial costs'!$B$15 + $A41*2*'Financial costs'!$D$22*$L$2*(1+'Financial costs'!$B$23)^(X$3-1) + $A41*2*'Financial costs'!$B$17*$L$2</f>
        <v>1428284.2081456566</v>
      </c>
      <c r="Y41" s="3">
        <f>$A41*$J$2/$H$2*2*'Financial costs'!$B$13/'Financial costs'!$B$15 + $A41*2*'Financial costs'!$D$22*$L$2*(1+'Financial costs'!$B$23)^(Y$3-1) + $A41*2*'Financial costs'!$B$17*$L$2</f>
        <v>1463563.1838788902</v>
      </c>
      <c r="Z41" s="3">
        <f>$A41*$J$2/$H$2*2*'Financial costs'!$B$13/'Financial costs'!$B$15 + $A41*2*'Financial costs'!$D$22*$L$2*(1+'Financial costs'!$B$23)^(Z$3-1) + $A41*2*'Financial costs'!$B$17*$L$2</f>
        <v>1500253.3186414531</v>
      </c>
      <c r="AA41" s="3">
        <f>$A41*$J$2/$H$2*2*'Financial costs'!$B$13/'Financial costs'!$B$15 + $A41*2*'Financial costs'!$D$22*$L$2*(1+'Financial costs'!$B$23)^(AA$3-1) + $A41*2*'Financial costs'!$B$17*$L$2</f>
        <v>1538411.0587945187</v>
      </c>
      <c r="AB41" s="3">
        <f>$A41*$J$2/$H$2*2*'Financial costs'!$B$13/'Financial costs'!$B$15 + $A41*2*'Financial costs'!$D$22*$L$2*(1+'Financial costs'!$B$23)^(AB$3-1) + $A41*2*'Financial costs'!$B$17*$L$2</f>
        <v>1578095.1085537071</v>
      </c>
      <c r="AC41" s="3">
        <f>$A41*$J$2/$H$2*2*'Financial costs'!$B$13/'Financial costs'!$B$15 + $A41*2*'Financial costs'!$D$22*$L$2*(1+'Financial costs'!$B$23)^(AC$3-1) + $A41*2*'Financial costs'!$B$17*$L$2</f>
        <v>1619366.5203032626</v>
      </c>
      <c r="AD41" s="3">
        <f>$A41*$J$2/$H$2*2*'Financial costs'!$B$13/'Financial costs'!$B$15 + $A41*2*'Financial costs'!$D$22*$L$2*(1+'Financial costs'!$B$23)^(AD$3-1) + $A41*2*'Financial costs'!$B$17*$L$2</f>
        <v>1662288.7885228007</v>
      </c>
      <c r="AE41" s="3">
        <f>$A41*$J$2/$H$2*2*'Financial costs'!$B$13/'Financial costs'!$B$15 + $A41*2*'Financial costs'!$D$22*$L$2*(1+'Financial costs'!$B$23)^(AE$3-1) + $A41*2*'Financial costs'!$B$17*$L$2</f>
        <v>1706927.9474711204</v>
      </c>
      <c r="AF41" s="3">
        <f>$A41*$J$2/$H$2*2*'Financial costs'!$B$13/'Financial costs'!$B$15 + $A41*2*'Financial costs'!$D$22*$L$2*(1+'Financial costs'!$B$23)^(AF$3-1) + $A41*2*'Financial costs'!$B$17*$L$2</f>
        <v>1753352.6727773726</v>
      </c>
    </row>
    <row r="42" spans="1:32" x14ac:dyDescent="0.25">
      <c r="A42">
        <v>420</v>
      </c>
      <c r="B42" s="2">
        <f t="shared" si="0"/>
        <v>19422006.994613711</v>
      </c>
      <c r="C42" s="3">
        <f>$A42*$J$2/$H$2*2*'Financial costs'!$B$13/'Financial costs'!$B$15 + $A42*2*'Financial costs'!$D$22*$L$2*(1+'Financial costs'!$B$23)^(C$3-1) + $A42*2*'Financial costs'!$B$17*$L$2</f>
        <v>956114.4444444445</v>
      </c>
      <c r="D42" s="3">
        <f>$A42*$J$2/$H$2*2*'Financial costs'!$B$13/'Financial costs'!$B$15 + $A42*2*'Financial costs'!$D$22*$L$2*(1+'Financial costs'!$B$23)^(D$3-1) + $A42*2*'Financial costs'!$B$17*$L$2</f>
        <v>971973.64444444445</v>
      </c>
      <c r="E42" s="3">
        <f>$A42*$J$2/$H$2*2*'Financial costs'!$B$13/'Financial costs'!$B$15 + $A42*2*'Financial costs'!$D$22*$L$2*(1+'Financial costs'!$B$23)^(E$3-1) + $A42*2*'Financial costs'!$B$17*$L$2</f>
        <v>988467.21244444442</v>
      </c>
      <c r="F42" s="3">
        <f>$A42*$J$2/$H$2*2*'Financial costs'!$B$13/'Financial costs'!$B$15 + $A42*2*'Financial costs'!$D$22*$L$2*(1+'Financial costs'!$B$23)^(F$3-1) + $A42*2*'Financial costs'!$B$17*$L$2</f>
        <v>1005620.5231644445</v>
      </c>
      <c r="G42" s="3">
        <f>$A42*$J$2/$H$2*2*'Financial costs'!$B$13/'Financial costs'!$B$15 + $A42*2*'Financial costs'!$D$22*$L$2*(1+'Financial costs'!$B$23)^(G$3-1) + $A42*2*'Financial costs'!$B$17*$L$2</f>
        <v>1023459.9663132445</v>
      </c>
      <c r="H42" s="3">
        <f>$A42*$J$2/$H$2*2*'Financial costs'!$B$13/'Financial costs'!$B$15 + $A42*2*'Financial costs'!$D$22*$L$2*(1+'Financial costs'!$B$23)^(H$3-1) + $A42*2*'Financial costs'!$B$17*$L$2</f>
        <v>1042012.9871879965</v>
      </c>
      <c r="I42" s="3">
        <f>$A42*$J$2/$H$2*2*'Financial costs'!$B$13/'Financial costs'!$B$15 + $A42*2*'Financial costs'!$D$22*$L$2*(1+'Financial costs'!$B$23)^(I$3-1) + $A42*2*'Financial costs'!$B$17*$L$2</f>
        <v>1061308.1288977386</v>
      </c>
      <c r="J42" s="3">
        <f>$A42*$J$2/$H$2*2*'Financial costs'!$B$13/'Financial costs'!$B$15 + $A42*2*'Financial costs'!$D$22*$L$2*(1+'Financial costs'!$B$23)^(J$3-1) + $A42*2*'Financial costs'!$B$17*$L$2</f>
        <v>1081375.0762758704</v>
      </c>
      <c r="K42" s="3">
        <f>$A42*$J$2/$H$2*2*'Financial costs'!$B$13/'Financial costs'!$B$15 + $A42*2*'Financial costs'!$D$22*$L$2*(1+'Financial costs'!$B$23)^(K$3-1) + $A42*2*'Financial costs'!$B$17*$L$2</f>
        <v>1102244.7015491275</v>
      </c>
      <c r="L42" s="3">
        <f>$A42*$J$2/$H$2*2*'Financial costs'!$B$13/'Financial costs'!$B$15 + $A42*2*'Financial costs'!$D$22*$L$2*(1+'Financial costs'!$B$23)^(L$3-1) + $A42*2*'Financial costs'!$B$17*$L$2</f>
        <v>1123949.1118333149</v>
      </c>
      <c r="M42" s="3">
        <f>$A42*$J$2/$H$2*2*'Financial costs'!$B$13/'Financial costs'!$B$15 + $A42*2*'Financial costs'!$D$22*$L$2*(1+'Financial costs'!$B$23)^(M$3-1) + $A42*2*'Financial costs'!$B$17*$L$2</f>
        <v>1146521.6985288698</v>
      </c>
      <c r="N42" s="3">
        <f>$A42*$J$2/$H$2*2*'Financial costs'!$B$13/'Financial costs'!$B$15 + $A42*2*'Financial costs'!$D$22*$L$2*(1+'Financial costs'!$B$23)^(N$3-1) + $A42*2*'Financial costs'!$B$17*$L$2</f>
        <v>1169997.1886922466</v>
      </c>
      <c r="O42" s="3">
        <f>$A42*$J$2/$H$2*2*'Financial costs'!$B$13/'Financial costs'!$B$15 + $A42*2*'Financial costs'!$D$22*$L$2*(1+'Financial costs'!$B$23)^(O$3-1) + $A42*2*'Financial costs'!$B$17*$L$2</f>
        <v>1194411.6984621589</v>
      </c>
      <c r="P42" s="3">
        <f>$A42*$J$2/$H$2*2*'Financial costs'!$B$13/'Financial costs'!$B$15 + $A42*2*'Financial costs'!$D$22*$L$2*(1+'Financial costs'!$B$23)^(P$3-1) + $A42*2*'Financial costs'!$B$17*$L$2</f>
        <v>1219802.7886228675</v>
      </c>
      <c r="Q42" s="3">
        <f>$A42*$J$2/$H$2*2*'Financial costs'!$B$13/'Financial costs'!$B$15 + $A42*2*'Financial costs'!$D$22*$L$2*(1+'Financial costs'!$B$23)^(Q$3-1) + $A42*2*'Financial costs'!$B$17*$L$2</f>
        <v>1246209.5223900045</v>
      </c>
      <c r="R42" s="3">
        <f>$A42*$J$2/$H$2*2*'Financial costs'!$B$13/'Financial costs'!$B$15 + $A42*2*'Financial costs'!$D$22*$L$2*(1+'Financial costs'!$B$23)^(R$3-1) + $A42*2*'Financial costs'!$B$17*$L$2</f>
        <v>1273672.5255078268</v>
      </c>
      <c r="S42" s="3">
        <f>$A42*$J$2/$H$2*2*'Financial costs'!$B$13/'Financial costs'!$B$15 + $A42*2*'Financial costs'!$D$22*$L$2*(1+'Financial costs'!$B$23)^(S$3-1) + $A42*2*'Financial costs'!$B$17*$L$2</f>
        <v>1302234.0487503621</v>
      </c>
      <c r="T42" s="3">
        <f>$A42*$J$2/$H$2*2*'Financial costs'!$B$13/'Financial costs'!$B$15 + $A42*2*'Financial costs'!$D$22*$L$2*(1+'Financial costs'!$B$23)^(T$3-1) + $A42*2*'Financial costs'!$B$17*$L$2</f>
        <v>1331938.032922599</v>
      </c>
      <c r="U42" s="3">
        <f>$A42*$J$2/$H$2*2*'Financial costs'!$B$13/'Financial costs'!$B$15 + $A42*2*'Financial costs'!$D$22*$L$2*(1+'Financial costs'!$B$23)^(U$3-1) + $A42*2*'Financial costs'!$B$17*$L$2</f>
        <v>1362830.1764617253</v>
      </c>
      <c r="V42" s="3">
        <f>$A42*$J$2/$H$2*2*'Financial costs'!$B$13/'Financial costs'!$B$15 + $A42*2*'Financial costs'!$D$22*$L$2*(1+'Financial costs'!$B$23)^(V$3-1) + $A42*2*'Financial costs'!$B$17*$L$2</f>
        <v>1394958.0057424165</v>
      </c>
      <c r="W42" s="3">
        <f>$A42*$J$2/$H$2*2*'Financial costs'!$B$13/'Financial costs'!$B$15 + $A42*2*'Financial costs'!$D$22*$L$2*(1+'Financial costs'!$B$23)^(W$3-1) + $A42*2*'Financial costs'!$B$17*$L$2</f>
        <v>1428370.9481943352</v>
      </c>
      <c r="X42" s="3">
        <f>$A42*$J$2/$H$2*2*'Financial costs'!$B$13/'Financial costs'!$B$15 + $A42*2*'Financial costs'!$D$22*$L$2*(1+'Financial costs'!$B$23)^(X$3-1) + $A42*2*'Financial costs'!$B$17*$L$2</f>
        <v>1463120.4083443312</v>
      </c>
      <c r="Y42" s="3">
        <f>$A42*$J$2/$H$2*2*'Financial costs'!$B$13/'Financial costs'!$B$15 + $A42*2*'Financial costs'!$D$22*$L$2*(1+'Financial costs'!$B$23)^(Y$3-1) + $A42*2*'Financial costs'!$B$17*$L$2</f>
        <v>1499259.8469003267</v>
      </c>
      <c r="Z42" s="3">
        <f>$A42*$J$2/$H$2*2*'Financial costs'!$B$13/'Financial costs'!$B$15 + $A42*2*'Financial costs'!$D$22*$L$2*(1+'Financial costs'!$B$23)^(Z$3-1) + $A42*2*'Financial costs'!$B$17*$L$2</f>
        <v>1536844.8629985617</v>
      </c>
      <c r="AA42" s="3">
        <f>$A42*$J$2/$H$2*2*'Financial costs'!$B$13/'Financial costs'!$B$15 + $A42*2*'Financial costs'!$D$22*$L$2*(1+'Financial costs'!$B$23)^(AA$3-1) + $A42*2*'Financial costs'!$B$17*$L$2</f>
        <v>1575933.2797407266</v>
      </c>
      <c r="AB42" s="3">
        <f>$A42*$J$2/$H$2*2*'Financial costs'!$B$13/'Financial costs'!$B$15 + $A42*2*'Financial costs'!$D$22*$L$2*(1+'Financial costs'!$B$23)^(AB$3-1) + $A42*2*'Financial costs'!$B$17*$L$2</f>
        <v>1616585.2331525781</v>
      </c>
      <c r="AC42" s="3">
        <f>$A42*$J$2/$H$2*2*'Financial costs'!$B$13/'Financial costs'!$B$15 + $A42*2*'Financial costs'!$D$22*$L$2*(1+'Financial costs'!$B$23)^(AC$3-1) + $A42*2*'Financial costs'!$B$17*$L$2</f>
        <v>1658863.2647009033</v>
      </c>
      <c r="AD42" s="3">
        <f>$A42*$J$2/$H$2*2*'Financial costs'!$B$13/'Financial costs'!$B$15 + $A42*2*'Financial costs'!$D$22*$L$2*(1+'Financial costs'!$B$23)^(AD$3-1) + $A42*2*'Financial costs'!$B$17*$L$2</f>
        <v>1702832.4175111616</v>
      </c>
      <c r="AE42" s="3">
        <f>$A42*$J$2/$H$2*2*'Financial costs'!$B$13/'Financial costs'!$B$15 + $A42*2*'Financial costs'!$D$22*$L$2*(1+'Financial costs'!$B$23)^(AE$3-1) + $A42*2*'Financial costs'!$B$17*$L$2</f>
        <v>1748560.3364338307</v>
      </c>
      <c r="AF42" s="3">
        <f>$A42*$J$2/$H$2*2*'Financial costs'!$B$13/'Financial costs'!$B$15 + $A42*2*'Financial costs'!$D$22*$L$2*(1+'Financial costs'!$B$23)^(AF$3-1) + $A42*2*'Financial costs'!$B$17*$L$2</f>
        <v>1796117.3721134062</v>
      </c>
    </row>
    <row r="43" spans="1:32" x14ac:dyDescent="0.25">
      <c r="A43">
        <v>430</v>
      </c>
      <c r="B43" s="2">
        <f t="shared" si="0"/>
        <v>19884435.732580706</v>
      </c>
      <c r="C43" s="3">
        <f>$A43*$J$2/$H$2*2*'Financial costs'!$B$13/'Financial costs'!$B$15 + $A43*2*'Financial costs'!$D$22*$L$2*(1+'Financial costs'!$B$23)^(C$3-1) + $A43*2*'Financial costs'!$B$17*$L$2</f>
        <v>978879.07407407416</v>
      </c>
      <c r="D43" s="3">
        <f>$A43*$J$2/$H$2*2*'Financial costs'!$B$13/'Financial costs'!$B$15 + $A43*2*'Financial costs'!$D$22*$L$2*(1+'Financial costs'!$B$23)^(D$3-1) + $A43*2*'Financial costs'!$B$17*$L$2</f>
        <v>995115.87407407409</v>
      </c>
      <c r="E43" s="3">
        <f>$A43*$J$2/$H$2*2*'Financial costs'!$B$13/'Financial costs'!$B$15 + $A43*2*'Financial costs'!$D$22*$L$2*(1+'Financial costs'!$B$23)^(E$3-1) + $A43*2*'Financial costs'!$B$17*$L$2</f>
        <v>1012002.1460740741</v>
      </c>
      <c r="F43" s="3">
        <f>$A43*$J$2/$H$2*2*'Financial costs'!$B$13/'Financial costs'!$B$15 + $A43*2*'Financial costs'!$D$22*$L$2*(1+'Financial costs'!$B$23)^(F$3-1) + $A43*2*'Financial costs'!$B$17*$L$2</f>
        <v>1029563.8689540741</v>
      </c>
      <c r="G43" s="3">
        <f>$A43*$J$2/$H$2*2*'Financial costs'!$B$13/'Financial costs'!$B$15 + $A43*2*'Financial costs'!$D$22*$L$2*(1+'Financial costs'!$B$23)^(G$3-1) + $A43*2*'Financial costs'!$B$17*$L$2</f>
        <v>1047828.0607492742</v>
      </c>
      <c r="H43" s="3">
        <f>$A43*$J$2/$H$2*2*'Financial costs'!$B$13/'Financial costs'!$B$15 + $A43*2*'Financial costs'!$D$22*$L$2*(1+'Financial costs'!$B$23)^(H$3-1) + $A43*2*'Financial costs'!$B$17*$L$2</f>
        <v>1066822.8202162823</v>
      </c>
      <c r="I43" s="3">
        <f>$A43*$J$2/$H$2*2*'Financial costs'!$B$13/'Financial costs'!$B$15 + $A43*2*'Financial costs'!$D$22*$L$2*(1+'Financial costs'!$B$23)^(I$3-1) + $A43*2*'Financial costs'!$B$17*$L$2</f>
        <v>1086577.3700619705</v>
      </c>
      <c r="J43" s="3">
        <f>$A43*$J$2/$H$2*2*'Financial costs'!$B$13/'Financial costs'!$B$15 + $A43*2*'Financial costs'!$D$22*$L$2*(1+'Financial costs'!$B$23)^(J$3-1) + $A43*2*'Financial costs'!$B$17*$L$2</f>
        <v>1107122.1019014863</v>
      </c>
      <c r="K43" s="3">
        <f>$A43*$J$2/$H$2*2*'Financial costs'!$B$13/'Financial costs'!$B$15 + $A43*2*'Financial costs'!$D$22*$L$2*(1+'Financial costs'!$B$23)^(K$3-1) + $A43*2*'Financial costs'!$B$17*$L$2</f>
        <v>1128488.623014583</v>
      </c>
      <c r="L43" s="3">
        <f>$A43*$J$2/$H$2*2*'Financial costs'!$B$13/'Financial costs'!$B$15 + $A43*2*'Financial costs'!$D$22*$L$2*(1+'Financial costs'!$B$23)^(L$3-1) + $A43*2*'Financial costs'!$B$17*$L$2</f>
        <v>1150709.8049722034</v>
      </c>
      <c r="M43" s="3">
        <f>$A43*$J$2/$H$2*2*'Financial costs'!$B$13/'Financial costs'!$B$15 + $A43*2*'Financial costs'!$D$22*$L$2*(1+'Financial costs'!$B$23)^(M$3-1) + $A43*2*'Financial costs'!$B$17*$L$2</f>
        <v>1173819.8342081285</v>
      </c>
      <c r="N43" s="3">
        <f>$A43*$J$2/$H$2*2*'Financial costs'!$B$13/'Financial costs'!$B$15 + $A43*2*'Financial costs'!$D$22*$L$2*(1+'Financial costs'!$B$23)^(N$3-1) + $A43*2*'Financial costs'!$B$17*$L$2</f>
        <v>1197854.2646134906</v>
      </c>
      <c r="O43" s="3">
        <f>$A43*$J$2/$H$2*2*'Financial costs'!$B$13/'Financial costs'!$B$15 + $A43*2*'Financial costs'!$D$22*$L$2*(1+'Financial costs'!$B$23)^(O$3-1) + $A43*2*'Financial costs'!$B$17*$L$2</f>
        <v>1222850.0722350674</v>
      </c>
      <c r="P43" s="3">
        <f>$A43*$J$2/$H$2*2*'Financial costs'!$B$13/'Financial costs'!$B$15 + $A43*2*'Financial costs'!$D$22*$L$2*(1+'Financial costs'!$B$23)^(P$3-1) + $A43*2*'Financial costs'!$B$17*$L$2</f>
        <v>1248845.7121615072</v>
      </c>
      <c r="Q43" s="3">
        <f>$A43*$J$2/$H$2*2*'Financial costs'!$B$13/'Financial costs'!$B$15 + $A43*2*'Financial costs'!$D$22*$L$2*(1+'Financial costs'!$B$23)^(Q$3-1) + $A43*2*'Financial costs'!$B$17*$L$2</f>
        <v>1275881.1776850044</v>
      </c>
      <c r="R43" s="3">
        <f>$A43*$J$2/$H$2*2*'Financial costs'!$B$13/'Financial costs'!$B$15 + $A43*2*'Financial costs'!$D$22*$L$2*(1+'Financial costs'!$B$23)^(R$3-1) + $A43*2*'Financial costs'!$B$17*$L$2</f>
        <v>1303998.0618294417</v>
      </c>
      <c r="S43" s="3">
        <f>$A43*$J$2/$H$2*2*'Financial costs'!$B$13/'Financial costs'!$B$15 + $A43*2*'Financial costs'!$D$22*$L$2*(1+'Financial costs'!$B$23)^(S$3-1) + $A43*2*'Financial costs'!$B$17*$L$2</f>
        <v>1333239.6213396566</v>
      </c>
      <c r="T43" s="3">
        <f>$A43*$J$2/$H$2*2*'Financial costs'!$B$13/'Financial costs'!$B$15 + $A43*2*'Financial costs'!$D$22*$L$2*(1+'Financial costs'!$B$23)^(T$3-1) + $A43*2*'Financial costs'!$B$17*$L$2</f>
        <v>1363650.8432302799</v>
      </c>
      <c r="U43" s="3">
        <f>$A43*$J$2/$H$2*2*'Financial costs'!$B$13/'Financial costs'!$B$15 + $A43*2*'Financial costs'!$D$22*$L$2*(1+'Financial costs'!$B$23)^(U$3-1) + $A43*2*'Financial costs'!$B$17*$L$2</f>
        <v>1395278.5139965282</v>
      </c>
      <c r="V43" s="3">
        <f>$A43*$J$2/$H$2*2*'Financial costs'!$B$13/'Financial costs'!$B$15 + $A43*2*'Financial costs'!$D$22*$L$2*(1+'Financial costs'!$B$23)^(V$3-1) + $A43*2*'Financial costs'!$B$17*$L$2</f>
        <v>1428171.2915934264</v>
      </c>
      <c r="W43" s="3">
        <f>$A43*$J$2/$H$2*2*'Financial costs'!$B$13/'Financial costs'!$B$15 + $A43*2*'Financial costs'!$D$22*$L$2*(1+'Financial costs'!$B$23)^(W$3-1) + $A43*2*'Financial costs'!$B$17*$L$2</f>
        <v>1462379.7802942004</v>
      </c>
      <c r="X43" s="3">
        <f>$A43*$J$2/$H$2*2*'Financial costs'!$B$13/'Financial costs'!$B$15 + $A43*2*'Financial costs'!$D$22*$L$2*(1+'Financial costs'!$B$23)^(X$3-1) + $A43*2*'Financial costs'!$B$17*$L$2</f>
        <v>1497956.6085430058</v>
      </c>
      <c r="Y43" s="3">
        <f>$A43*$J$2/$H$2*2*'Financial costs'!$B$13/'Financial costs'!$B$15 + $A43*2*'Financial costs'!$D$22*$L$2*(1+'Financial costs'!$B$23)^(Y$3-1) + $A43*2*'Financial costs'!$B$17*$L$2</f>
        <v>1534956.5099217629</v>
      </c>
      <c r="Z43" s="3">
        <f>$A43*$J$2/$H$2*2*'Financial costs'!$B$13/'Financial costs'!$B$15 + $A43*2*'Financial costs'!$D$22*$L$2*(1+'Financial costs'!$B$23)^(Z$3-1) + $A43*2*'Financial costs'!$B$17*$L$2</f>
        <v>1573436.4073556704</v>
      </c>
      <c r="AA43" s="3">
        <f>$A43*$J$2/$H$2*2*'Financial costs'!$B$13/'Financial costs'!$B$15 + $A43*2*'Financial costs'!$D$22*$L$2*(1+'Financial costs'!$B$23)^(AA$3-1) + $A43*2*'Financial costs'!$B$17*$L$2</f>
        <v>1613455.5006869345</v>
      </c>
      <c r="AB43" s="3">
        <f>$A43*$J$2/$H$2*2*'Financial costs'!$B$13/'Financial costs'!$B$15 + $A43*2*'Financial costs'!$D$22*$L$2*(1+'Financial costs'!$B$23)^(AB$3-1) + $A43*2*'Financial costs'!$B$17*$L$2</f>
        <v>1655075.3577514491</v>
      </c>
      <c r="AC43" s="3">
        <f>$A43*$J$2/$H$2*2*'Financial costs'!$B$13/'Financial costs'!$B$15 + $A43*2*'Financial costs'!$D$22*$L$2*(1+'Financial costs'!$B$23)^(AC$3-1) + $A43*2*'Financial costs'!$B$17*$L$2</f>
        <v>1698360.009098544</v>
      </c>
      <c r="AD43" s="3">
        <f>$A43*$J$2/$H$2*2*'Financial costs'!$B$13/'Financial costs'!$B$15 + $A43*2*'Financial costs'!$D$22*$L$2*(1+'Financial costs'!$B$23)^(AD$3-1) + $A43*2*'Financial costs'!$B$17*$L$2</f>
        <v>1743376.0464995226</v>
      </c>
      <c r="AE43" s="3">
        <f>$A43*$J$2/$H$2*2*'Financial costs'!$B$13/'Financial costs'!$B$15 + $A43*2*'Financial costs'!$D$22*$L$2*(1+'Financial costs'!$B$23)^(AE$3-1) + $A43*2*'Financial costs'!$B$17*$L$2</f>
        <v>1790192.7253965409</v>
      </c>
      <c r="AF43" s="3">
        <f>$A43*$J$2/$H$2*2*'Financial costs'!$B$13/'Financial costs'!$B$15 + $A43*2*'Financial costs'!$D$22*$L$2*(1+'Financial costs'!$B$23)^(AF$3-1) + $A43*2*'Financial costs'!$B$17*$L$2</f>
        <v>1838882.0714494397</v>
      </c>
    </row>
    <row r="44" spans="1:32" x14ac:dyDescent="0.25">
      <c r="A44">
        <v>440</v>
      </c>
      <c r="B44" s="2">
        <f t="shared" si="0"/>
        <v>20346864.470547695</v>
      </c>
      <c r="C44" s="3">
        <f>$A44*$J$2/$H$2*2*'Financial costs'!$B$13/'Financial costs'!$B$15 + $A44*2*'Financial costs'!$D$22*$L$2*(1+'Financial costs'!$B$23)^(C$3-1) + $A44*2*'Financial costs'!$B$17*$L$2</f>
        <v>1001643.7037037038</v>
      </c>
      <c r="D44" s="3">
        <f>$A44*$J$2/$H$2*2*'Financial costs'!$B$13/'Financial costs'!$B$15 + $A44*2*'Financial costs'!$D$22*$L$2*(1+'Financial costs'!$B$23)^(D$3-1) + $A44*2*'Financial costs'!$B$17*$L$2</f>
        <v>1018258.1037037037</v>
      </c>
      <c r="E44" s="3">
        <f>$A44*$J$2/$H$2*2*'Financial costs'!$B$13/'Financial costs'!$B$15 + $A44*2*'Financial costs'!$D$22*$L$2*(1+'Financial costs'!$B$23)^(E$3-1) + $A44*2*'Financial costs'!$B$17*$L$2</f>
        <v>1035537.0797037038</v>
      </c>
      <c r="F44" s="3">
        <f>$A44*$J$2/$H$2*2*'Financial costs'!$B$13/'Financial costs'!$B$15 + $A44*2*'Financial costs'!$D$22*$L$2*(1+'Financial costs'!$B$23)^(F$3-1) + $A44*2*'Financial costs'!$B$17*$L$2</f>
        <v>1053507.2147437038</v>
      </c>
      <c r="G44" s="3">
        <f>$A44*$J$2/$H$2*2*'Financial costs'!$B$13/'Financial costs'!$B$15 + $A44*2*'Financial costs'!$D$22*$L$2*(1+'Financial costs'!$B$23)^(G$3-1) + $A44*2*'Financial costs'!$B$17*$L$2</f>
        <v>1072196.1551853039</v>
      </c>
      <c r="H44" s="3">
        <f>$A44*$J$2/$H$2*2*'Financial costs'!$B$13/'Financial costs'!$B$15 + $A44*2*'Financial costs'!$D$22*$L$2*(1+'Financial costs'!$B$23)^(H$3-1) + $A44*2*'Financial costs'!$B$17*$L$2</f>
        <v>1091632.653244568</v>
      </c>
      <c r="I44" s="3">
        <f>$A44*$J$2/$H$2*2*'Financial costs'!$B$13/'Financial costs'!$B$15 + $A44*2*'Financial costs'!$D$22*$L$2*(1+'Financial costs'!$B$23)^(I$3-1) + $A44*2*'Financial costs'!$B$17*$L$2</f>
        <v>1111846.6112262025</v>
      </c>
      <c r="J44" s="3">
        <f>$A44*$J$2/$H$2*2*'Financial costs'!$B$13/'Financial costs'!$B$15 + $A44*2*'Financial costs'!$D$22*$L$2*(1+'Financial costs'!$B$23)^(J$3-1) + $A44*2*'Financial costs'!$B$17*$L$2</f>
        <v>1132869.1275271024</v>
      </c>
      <c r="K44" s="3">
        <f>$A44*$J$2/$H$2*2*'Financial costs'!$B$13/'Financial costs'!$B$15 + $A44*2*'Financial costs'!$D$22*$L$2*(1+'Financial costs'!$B$23)^(K$3-1) + $A44*2*'Financial costs'!$B$17*$L$2</f>
        <v>1154732.5444800383</v>
      </c>
      <c r="L44" s="3">
        <f>$A44*$J$2/$H$2*2*'Financial costs'!$B$13/'Financial costs'!$B$15 + $A44*2*'Financial costs'!$D$22*$L$2*(1+'Financial costs'!$B$23)^(L$3-1) + $A44*2*'Financial costs'!$B$17*$L$2</f>
        <v>1177470.4981110918</v>
      </c>
      <c r="M44" s="3">
        <f>$A44*$J$2/$H$2*2*'Financial costs'!$B$13/'Financial costs'!$B$15 + $A44*2*'Financial costs'!$D$22*$L$2*(1+'Financial costs'!$B$23)^(M$3-1) + $A44*2*'Financial costs'!$B$17*$L$2</f>
        <v>1201117.9698873875</v>
      </c>
      <c r="N44" s="3">
        <f>$A44*$J$2/$H$2*2*'Financial costs'!$B$13/'Financial costs'!$B$15 + $A44*2*'Financial costs'!$D$22*$L$2*(1+'Financial costs'!$B$23)^(N$3-1) + $A44*2*'Financial costs'!$B$17*$L$2</f>
        <v>1225711.3405347348</v>
      </c>
      <c r="O44" s="3">
        <f>$A44*$J$2/$H$2*2*'Financial costs'!$B$13/'Financial costs'!$B$15 + $A44*2*'Financial costs'!$D$22*$L$2*(1+'Financial costs'!$B$23)^(O$3-1) + $A44*2*'Financial costs'!$B$17*$L$2</f>
        <v>1251288.4460079761</v>
      </c>
      <c r="P44" s="3">
        <f>$A44*$J$2/$H$2*2*'Financial costs'!$B$13/'Financial costs'!$B$15 + $A44*2*'Financial costs'!$D$22*$L$2*(1+'Financial costs'!$B$23)^(P$3-1) + $A44*2*'Financial costs'!$B$17*$L$2</f>
        <v>1277888.6357001469</v>
      </c>
      <c r="Q44" s="3">
        <f>$A44*$J$2/$H$2*2*'Financial costs'!$B$13/'Financial costs'!$B$15 + $A44*2*'Financial costs'!$D$22*$L$2*(1+'Financial costs'!$B$23)^(Q$3-1) + $A44*2*'Financial costs'!$B$17*$L$2</f>
        <v>1305552.8329800046</v>
      </c>
      <c r="R44" s="3">
        <f>$A44*$J$2/$H$2*2*'Financial costs'!$B$13/'Financial costs'!$B$15 + $A44*2*'Financial costs'!$D$22*$L$2*(1+'Financial costs'!$B$23)^(R$3-1) + $A44*2*'Financial costs'!$B$17*$L$2</f>
        <v>1334323.5981510568</v>
      </c>
      <c r="S44" s="3">
        <f>$A44*$J$2/$H$2*2*'Financial costs'!$B$13/'Financial costs'!$B$15 + $A44*2*'Financial costs'!$D$22*$L$2*(1+'Financial costs'!$B$23)^(S$3-1) + $A44*2*'Financial costs'!$B$17*$L$2</f>
        <v>1364245.1939289509</v>
      </c>
      <c r="T44" s="3">
        <f>$A44*$J$2/$H$2*2*'Financial costs'!$B$13/'Financial costs'!$B$15 + $A44*2*'Financial costs'!$D$22*$L$2*(1+'Financial costs'!$B$23)^(T$3-1) + $A44*2*'Financial costs'!$B$17*$L$2</f>
        <v>1395363.653537961</v>
      </c>
      <c r="U44" s="3">
        <f>$A44*$J$2/$H$2*2*'Financial costs'!$B$13/'Financial costs'!$B$15 + $A44*2*'Financial costs'!$D$22*$L$2*(1+'Financial costs'!$B$23)^(U$3-1) + $A44*2*'Financial costs'!$B$17*$L$2</f>
        <v>1427726.8515313312</v>
      </c>
      <c r="V44" s="3">
        <f>$A44*$J$2/$H$2*2*'Financial costs'!$B$13/'Financial costs'!$B$15 + $A44*2*'Financial costs'!$D$22*$L$2*(1+'Financial costs'!$B$23)^(V$3-1) + $A44*2*'Financial costs'!$B$17*$L$2</f>
        <v>1461384.5774444363</v>
      </c>
      <c r="W44" s="3">
        <f>$A44*$J$2/$H$2*2*'Financial costs'!$B$13/'Financial costs'!$B$15 + $A44*2*'Financial costs'!$D$22*$L$2*(1+'Financial costs'!$B$23)^(W$3-1) + $A44*2*'Financial costs'!$B$17*$L$2</f>
        <v>1496388.6123940656</v>
      </c>
      <c r="X44" s="3">
        <f>$A44*$J$2/$H$2*2*'Financial costs'!$B$13/'Financial costs'!$B$15 + $A44*2*'Financial costs'!$D$22*$L$2*(1+'Financial costs'!$B$23)^(X$3-1) + $A44*2*'Financial costs'!$B$17*$L$2</f>
        <v>1532792.8087416803</v>
      </c>
      <c r="Y44" s="3">
        <f>$A44*$J$2/$H$2*2*'Financial costs'!$B$13/'Financial costs'!$B$15 + $A44*2*'Financial costs'!$D$22*$L$2*(1+'Financial costs'!$B$23)^(Y$3-1) + $A44*2*'Financial costs'!$B$17*$L$2</f>
        <v>1570653.1729431993</v>
      </c>
      <c r="Z44" s="3">
        <f>$A44*$J$2/$H$2*2*'Financial costs'!$B$13/'Financial costs'!$B$15 + $A44*2*'Financial costs'!$D$22*$L$2*(1+'Financial costs'!$B$23)^(Z$3-1) + $A44*2*'Financial costs'!$B$17*$L$2</f>
        <v>1610027.951712779</v>
      </c>
      <c r="AA44" s="3">
        <f>$A44*$J$2/$H$2*2*'Financial costs'!$B$13/'Financial costs'!$B$15 + $A44*2*'Financial costs'!$D$22*$L$2*(1+'Financial costs'!$B$23)^(AA$3-1) + $A44*2*'Financial costs'!$B$17*$L$2</f>
        <v>1650977.7216331423</v>
      </c>
      <c r="AB44" s="3">
        <f>$A44*$J$2/$H$2*2*'Financial costs'!$B$13/'Financial costs'!$B$15 + $A44*2*'Financial costs'!$D$22*$L$2*(1+'Financial costs'!$B$23)^(AB$3-1) + $A44*2*'Financial costs'!$B$17*$L$2</f>
        <v>1693565.4823503201</v>
      </c>
      <c r="AC44" s="3">
        <f>$A44*$J$2/$H$2*2*'Financial costs'!$B$13/'Financial costs'!$B$15 + $A44*2*'Financial costs'!$D$22*$L$2*(1+'Financial costs'!$B$23)^(AC$3-1) + $A44*2*'Financial costs'!$B$17*$L$2</f>
        <v>1737856.7534961845</v>
      </c>
      <c r="AD44" s="3">
        <f>$A44*$J$2/$H$2*2*'Financial costs'!$B$13/'Financial costs'!$B$15 + $A44*2*'Financial costs'!$D$22*$L$2*(1+'Financial costs'!$B$23)^(AD$3-1) + $A44*2*'Financial costs'!$B$17*$L$2</f>
        <v>1783919.6754878839</v>
      </c>
      <c r="AE44" s="3">
        <f>$A44*$J$2/$H$2*2*'Financial costs'!$B$13/'Financial costs'!$B$15 + $A44*2*'Financial costs'!$D$22*$L$2*(1+'Financial costs'!$B$23)^(AE$3-1) + $A44*2*'Financial costs'!$B$17*$L$2</f>
        <v>1831825.1143592512</v>
      </c>
      <c r="AF44" s="3">
        <f>$A44*$J$2/$H$2*2*'Financial costs'!$B$13/'Financial costs'!$B$15 + $A44*2*'Financial costs'!$D$22*$L$2*(1+'Financial costs'!$B$23)^(AF$3-1) + $A44*2*'Financial costs'!$B$17*$L$2</f>
        <v>1881646.7707854733</v>
      </c>
    </row>
    <row r="45" spans="1:32" x14ac:dyDescent="0.25">
      <c r="A45">
        <v>450</v>
      </c>
      <c r="B45" s="2">
        <f t="shared" si="0"/>
        <v>20809293.208514687</v>
      </c>
      <c r="C45" s="3">
        <f>$A45*$J$2/$H$2*2*'Financial costs'!$B$13/'Financial costs'!$B$15 + $A45*2*'Financial costs'!$D$22*$L$2*(1+'Financial costs'!$B$23)^(C$3-1) + $A45*2*'Financial costs'!$B$17*$L$2</f>
        <v>1024408.3333333333</v>
      </c>
      <c r="D45" s="3">
        <f>$A45*$J$2/$H$2*2*'Financial costs'!$B$13/'Financial costs'!$B$15 + $A45*2*'Financial costs'!$D$22*$L$2*(1+'Financial costs'!$B$23)^(D$3-1) + $A45*2*'Financial costs'!$B$17*$L$2</f>
        <v>1041400.3333333333</v>
      </c>
      <c r="E45" s="3">
        <f>$A45*$J$2/$H$2*2*'Financial costs'!$B$13/'Financial costs'!$B$15 + $A45*2*'Financial costs'!$D$22*$L$2*(1+'Financial costs'!$B$23)^(E$3-1) + $A45*2*'Financial costs'!$B$17*$L$2</f>
        <v>1059072.0133333334</v>
      </c>
      <c r="F45" s="3">
        <f>$A45*$J$2/$H$2*2*'Financial costs'!$B$13/'Financial costs'!$B$15 + $A45*2*'Financial costs'!$D$22*$L$2*(1+'Financial costs'!$B$23)^(F$3-1) + $A45*2*'Financial costs'!$B$17*$L$2</f>
        <v>1077450.5605333333</v>
      </c>
      <c r="G45" s="3">
        <f>$A45*$J$2/$H$2*2*'Financial costs'!$B$13/'Financial costs'!$B$15 + $A45*2*'Financial costs'!$D$22*$L$2*(1+'Financial costs'!$B$23)^(G$3-1) + $A45*2*'Financial costs'!$B$17*$L$2</f>
        <v>1096564.2496213333</v>
      </c>
      <c r="H45" s="3">
        <f>$A45*$J$2/$H$2*2*'Financial costs'!$B$13/'Financial costs'!$B$15 + $A45*2*'Financial costs'!$D$22*$L$2*(1+'Financial costs'!$B$23)^(H$3-1) + $A45*2*'Financial costs'!$B$17*$L$2</f>
        <v>1116442.4862728533</v>
      </c>
      <c r="I45" s="3">
        <f>$A45*$J$2/$H$2*2*'Financial costs'!$B$13/'Financial costs'!$B$15 + $A45*2*'Financial costs'!$D$22*$L$2*(1+'Financial costs'!$B$23)^(I$3-1) + $A45*2*'Financial costs'!$B$17*$L$2</f>
        <v>1137115.8523904344</v>
      </c>
      <c r="J45" s="3">
        <f>$A45*$J$2/$H$2*2*'Financial costs'!$B$13/'Financial costs'!$B$15 + $A45*2*'Financial costs'!$D$22*$L$2*(1+'Financial costs'!$B$23)^(J$3-1) + $A45*2*'Financial costs'!$B$17*$L$2</f>
        <v>1158616.1531527182</v>
      </c>
      <c r="K45" s="3">
        <f>$A45*$J$2/$H$2*2*'Financial costs'!$B$13/'Financial costs'!$B$15 + $A45*2*'Financial costs'!$D$22*$L$2*(1+'Financial costs'!$B$23)^(K$3-1) + $A45*2*'Financial costs'!$B$17*$L$2</f>
        <v>1180976.4659454937</v>
      </c>
      <c r="L45" s="3">
        <f>$A45*$J$2/$H$2*2*'Financial costs'!$B$13/'Financial costs'!$B$15 + $A45*2*'Financial costs'!$D$22*$L$2*(1+'Financial costs'!$B$23)^(L$3-1) + $A45*2*'Financial costs'!$B$17*$L$2</f>
        <v>1204231.1912499801</v>
      </c>
      <c r="M45" s="3">
        <f>$A45*$J$2/$H$2*2*'Financial costs'!$B$13/'Financial costs'!$B$15 + $A45*2*'Financial costs'!$D$22*$L$2*(1+'Financial costs'!$B$23)^(M$3-1) + $A45*2*'Financial costs'!$B$17*$L$2</f>
        <v>1228416.1055666462</v>
      </c>
      <c r="N45" s="3">
        <f>$A45*$J$2/$H$2*2*'Financial costs'!$B$13/'Financial costs'!$B$15 + $A45*2*'Financial costs'!$D$22*$L$2*(1+'Financial costs'!$B$23)^(N$3-1) + $A45*2*'Financial costs'!$B$17*$L$2</f>
        <v>1253568.4164559785</v>
      </c>
      <c r="O45" s="3">
        <f>$A45*$J$2/$H$2*2*'Financial costs'!$B$13/'Financial costs'!$B$15 + $A45*2*'Financial costs'!$D$22*$L$2*(1+'Financial costs'!$B$23)^(O$3-1) + $A45*2*'Financial costs'!$B$17*$L$2</f>
        <v>1279726.8197808845</v>
      </c>
      <c r="P45" s="3">
        <f>$A45*$J$2/$H$2*2*'Financial costs'!$B$13/'Financial costs'!$B$15 + $A45*2*'Financial costs'!$D$22*$L$2*(1+'Financial costs'!$B$23)^(P$3-1) + $A45*2*'Financial costs'!$B$17*$L$2</f>
        <v>1306931.5592387866</v>
      </c>
      <c r="Q45" s="3">
        <f>$A45*$J$2/$H$2*2*'Financial costs'!$B$13/'Financial costs'!$B$15 + $A45*2*'Financial costs'!$D$22*$L$2*(1+'Financial costs'!$B$23)^(Q$3-1) + $A45*2*'Financial costs'!$B$17*$L$2</f>
        <v>1335224.4882750048</v>
      </c>
      <c r="R45" s="3">
        <f>$A45*$J$2/$H$2*2*'Financial costs'!$B$13/'Financial costs'!$B$15 + $A45*2*'Financial costs'!$D$22*$L$2*(1+'Financial costs'!$B$23)^(R$3-1) + $A45*2*'Financial costs'!$B$17*$L$2</f>
        <v>1364649.1344726714</v>
      </c>
      <c r="S45" s="3">
        <f>$A45*$J$2/$H$2*2*'Financial costs'!$B$13/'Financial costs'!$B$15 + $A45*2*'Financial costs'!$D$22*$L$2*(1+'Financial costs'!$B$23)^(S$3-1) + $A45*2*'Financial costs'!$B$17*$L$2</f>
        <v>1395250.7665182452</v>
      </c>
      <c r="T45" s="3">
        <f>$A45*$J$2/$H$2*2*'Financial costs'!$B$13/'Financial costs'!$B$15 + $A45*2*'Financial costs'!$D$22*$L$2*(1+'Financial costs'!$B$23)^(T$3-1) + $A45*2*'Financial costs'!$B$17*$L$2</f>
        <v>1427076.4638456418</v>
      </c>
      <c r="U45" s="3">
        <f>$A45*$J$2/$H$2*2*'Financial costs'!$B$13/'Financial costs'!$B$15 + $A45*2*'Financial costs'!$D$22*$L$2*(1+'Financial costs'!$B$23)^(U$3-1) + $A45*2*'Financial costs'!$B$17*$L$2</f>
        <v>1460175.1890661342</v>
      </c>
      <c r="V45" s="3">
        <f>$A45*$J$2/$H$2*2*'Financial costs'!$B$13/'Financial costs'!$B$15 + $A45*2*'Financial costs'!$D$22*$L$2*(1+'Financial costs'!$B$23)^(V$3-1) + $A45*2*'Financial costs'!$B$17*$L$2</f>
        <v>1494597.8632954462</v>
      </c>
      <c r="W45" s="3">
        <f>$A45*$J$2/$H$2*2*'Financial costs'!$B$13/'Financial costs'!$B$15 + $A45*2*'Financial costs'!$D$22*$L$2*(1+'Financial costs'!$B$23)^(W$3-1) + $A45*2*'Financial costs'!$B$17*$L$2</f>
        <v>1530397.4444939306</v>
      </c>
      <c r="X45" s="3">
        <f>$A45*$J$2/$H$2*2*'Financial costs'!$B$13/'Financial costs'!$B$15 + $A45*2*'Financial costs'!$D$22*$L$2*(1+'Financial costs'!$B$23)^(X$3-1) + $A45*2*'Financial costs'!$B$17*$L$2</f>
        <v>1567629.0089403547</v>
      </c>
      <c r="Y45" s="3">
        <f>$A45*$J$2/$H$2*2*'Financial costs'!$B$13/'Financial costs'!$B$15 + $A45*2*'Financial costs'!$D$22*$L$2*(1+'Financial costs'!$B$23)^(Y$3-1) + $A45*2*'Financial costs'!$B$17*$L$2</f>
        <v>1606349.8359646357</v>
      </c>
      <c r="Z45" s="3">
        <f>$A45*$J$2/$H$2*2*'Financial costs'!$B$13/'Financial costs'!$B$15 + $A45*2*'Financial costs'!$D$22*$L$2*(1+'Financial costs'!$B$23)^(Z$3-1) + $A45*2*'Financial costs'!$B$17*$L$2</f>
        <v>1646619.4960698877</v>
      </c>
      <c r="AA45" s="3">
        <f>$A45*$J$2/$H$2*2*'Financial costs'!$B$13/'Financial costs'!$B$15 + $A45*2*'Financial costs'!$D$22*$L$2*(1+'Financial costs'!$B$23)^(AA$3-1) + $A45*2*'Financial costs'!$B$17*$L$2</f>
        <v>1688499.9425793497</v>
      </c>
      <c r="AB45" s="3">
        <f>$A45*$J$2/$H$2*2*'Financial costs'!$B$13/'Financial costs'!$B$15 + $A45*2*'Financial costs'!$D$22*$L$2*(1+'Financial costs'!$B$23)^(AB$3-1) + $A45*2*'Financial costs'!$B$17*$L$2</f>
        <v>1732055.6069491906</v>
      </c>
      <c r="AC45" s="3">
        <f>$A45*$J$2/$H$2*2*'Financial costs'!$B$13/'Financial costs'!$B$15 + $A45*2*'Financial costs'!$D$22*$L$2*(1+'Financial costs'!$B$23)^(AC$3-1) + $A45*2*'Financial costs'!$B$17*$L$2</f>
        <v>1777353.4978938249</v>
      </c>
      <c r="AD45" s="3">
        <f>$A45*$J$2/$H$2*2*'Financial costs'!$B$13/'Financial costs'!$B$15 + $A45*2*'Financial costs'!$D$22*$L$2*(1+'Financial costs'!$B$23)^(AD$3-1) + $A45*2*'Financial costs'!$B$17*$L$2</f>
        <v>1824463.3044762446</v>
      </c>
      <c r="AE45" s="3">
        <f>$A45*$J$2/$H$2*2*'Financial costs'!$B$13/'Financial costs'!$B$15 + $A45*2*'Financial costs'!$D$22*$L$2*(1+'Financial costs'!$B$23)^(AE$3-1) + $A45*2*'Financial costs'!$B$17*$L$2</f>
        <v>1873457.5033219613</v>
      </c>
      <c r="AF45" s="3">
        <f>$A45*$J$2/$H$2*2*'Financial costs'!$B$13/'Financial costs'!$B$15 + $A45*2*'Financial costs'!$D$22*$L$2*(1+'Financial costs'!$B$23)^(AF$3-1) + $A45*2*'Financial costs'!$B$17*$L$2</f>
        <v>1924411.4701215064</v>
      </c>
    </row>
    <row r="46" spans="1:32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>
        <f>'Results - financial'!C45</f>
        <v>386.27210942775542</v>
      </c>
      <c r="B48" s="2">
        <f t="shared" ref="B48" si="1">NPV($E$2,C48:AF48)*(1+$E$2)</f>
        <v>17862332.407452527</v>
      </c>
      <c r="C48" s="3">
        <f>$A48*$J$2/$H$2*2*'Financial costs'!$B$13/'Financial costs'!$B$15 + $A48*2*'Financial costs'!$D$22*$L$2*(1+'Financial costs'!$B$23)^(C$3-1) + $A48*2*'Financial costs'!$B$17*$L$2</f>
        <v>879334.1507378621</v>
      </c>
      <c r="D48" s="3">
        <f>$A48*$J$2/$H$2*2*'Financial costs'!$B$13/'Financial costs'!$B$15 + $A48*2*'Financial costs'!$D$22*$L$2*(1+'Financial costs'!$B$23)^(D$3-1) + $A48*2*'Financial costs'!$B$17*$L$2</f>
        <v>893919.78558985412</v>
      </c>
      <c r="E48" s="3">
        <f>$A48*$J$2/$H$2*2*'Financial costs'!$B$13/'Financial costs'!$B$15 + $A48*2*'Financial costs'!$D$22*$L$2*(1+'Financial costs'!$B$23)^(E$3-1) + $A48*2*'Financial costs'!$B$17*$L$2</f>
        <v>909088.84583592578</v>
      </c>
      <c r="F48" s="3">
        <f>$A48*$J$2/$H$2*2*'Financial costs'!$B$13/'Financial costs'!$B$15 + $A48*2*'Financial costs'!$D$22*$L$2*(1+'Financial costs'!$B$23)^(F$3-1) + $A48*2*'Financial costs'!$B$17*$L$2</f>
        <v>924864.66849184036</v>
      </c>
      <c r="G48" s="3">
        <f>$A48*$J$2/$H$2*2*'Financial costs'!$B$13/'Financial costs'!$B$15 + $A48*2*'Financial costs'!$D$22*$L$2*(1+'Financial costs'!$B$23)^(G$3-1) + $A48*2*'Financial costs'!$B$17*$L$2</f>
        <v>941271.52405399166</v>
      </c>
      <c r="H48" s="3">
        <f>$A48*$J$2/$H$2*2*'Financial costs'!$B$13/'Financial costs'!$B$15 + $A48*2*'Financial costs'!$D$22*$L$2*(1+'Financial costs'!$B$23)^(H$3-1) + $A48*2*'Financial costs'!$B$17*$L$2</f>
        <v>958334.6538386289</v>
      </c>
      <c r="I48" s="3">
        <f>$A48*$J$2/$H$2*2*'Financial costs'!$B$13/'Financial costs'!$B$15 + $A48*2*'Financial costs'!$D$22*$L$2*(1+'Financial costs'!$B$23)^(I$3-1) + $A48*2*'Financial costs'!$B$17*$L$2</f>
        <v>976080.30881465168</v>
      </c>
      <c r="J48" s="3">
        <f>$A48*$J$2/$H$2*2*'Financial costs'!$B$13/'Financial costs'!$B$15 + $A48*2*'Financial costs'!$D$22*$L$2*(1+'Financial costs'!$B$23)^(J$3-1) + $A48*2*'Financial costs'!$B$17*$L$2</f>
        <v>994535.78998971521</v>
      </c>
      <c r="K48" s="3">
        <f>$A48*$J$2/$H$2*2*'Financial costs'!$B$13/'Financial costs'!$B$15 + $A48*2*'Financial costs'!$D$22*$L$2*(1+'Financial costs'!$B$23)^(K$3-1) + $A48*2*'Financial costs'!$B$17*$L$2</f>
        <v>1013729.4904117815</v>
      </c>
      <c r="L48" s="3">
        <f>$A48*$J$2/$H$2*2*'Financial costs'!$B$13/'Financial costs'!$B$15 + $A48*2*'Financial costs'!$D$22*$L$2*(1+'Financial costs'!$B$23)^(L$3-1) + $A48*2*'Financial costs'!$B$17*$L$2</f>
        <v>1033690.9388507304</v>
      </c>
      <c r="M48" s="3">
        <f>$A48*$J$2/$H$2*2*'Financial costs'!$B$13/'Financial costs'!$B$15 + $A48*2*'Financial costs'!$D$22*$L$2*(1+'Financial costs'!$B$23)^(M$3-1) + $A48*2*'Financial costs'!$B$17*$L$2</f>
        <v>1054450.8452272371</v>
      </c>
      <c r="N48" s="3">
        <f>$A48*$J$2/$H$2*2*'Financial costs'!$B$13/'Financial costs'!$B$15 + $A48*2*'Financial costs'!$D$22*$L$2*(1+'Financial costs'!$B$23)^(N$3-1) + $A48*2*'Financial costs'!$B$17*$L$2</f>
        <v>1076041.1478588041</v>
      </c>
      <c r="O48" s="3">
        <f>$A48*$J$2/$H$2*2*'Financial costs'!$B$13/'Financial costs'!$B$15 + $A48*2*'Financial costs'!$D$22*$L$2*(1+'Financial costs'!$B$23)^(O$3-1) + $A48*2*'Financial costs'!$B$17*$L$2</f>
        <v>1098495.062595634</v>
      </c>
      <c r="P48" s="3">
        <f>$A48*$J$2/$H$2*2*'Financial costs'!$B$13/'Financial costs'!$B$15 + $A48*2*'Financial costs'!$D$22*$L$2*(1+'Financial costs'!$B$23)^(P$3-1) + $A48*2*'Financial costs'!$B$17*$L$2</f>
        <v>1121847.1339219371</v>
      </c>
      <c r="Q48" s="3">
        <f>$A48*$J$2/$H$2*2*'Financial costs'!$B$13/'Financial costs'!$B$15 + $A48*2*'Financial costs'!$D$22*$L$2*(1+'Financial costs'!$B$23)^(Q$3-1) + $A48*2*'Financial costs'!$B$17*$L$2</f>
        <v>1146133.288101292</v>
      </c>
      <c r="R48" s="3">
        <f>$A48*$J$2/$H$2*2*'Financial costs'!$B$13/'Financial costs'!$B$15 + $A48*2*'Financial costs'!$D$22*$L$2*(1+'Financial costs'!$B$23)^(R$3-1) + $A48*2*'Financial costs'!$B$17*$L$2</f>
        <v>1171390.8884478211</v>
      </c>
      <c r="S48" s="3">
        <f>$A48*$J$2/$H$2*2*'Financial costs'!$B$13/'Financial costs'!$B$15 + $A48*2*'Financial costs'!$D$22*$L$2*(1+'Financial costs'!$B$23)^(S$3-1) + $A48*2*'Financial costs'!$B$17*$L$2</f>
        <v>1197658.7928082119</v>
      </c>
      <c r="T48" s="3">
        <f>$A48*$J$2/$H$2*2*'Financial costs'!$B$13/'Financial costs'!$B$15 + $A48*2*'Financial costs'!$D$22*$L$2*(1+'Financial costs'!$B$23)^(T$3-1) + $A48*2*'Financial costs'!$B$17*$L$2</f>
        <v>1224977.4133430179</v>
      </c>
      <c r="U48" s="3">
        <f>$A48*$J$2/$H$2*2*'Financial costs'!$B$13/'Financial costs'!$B$15 + $A48*2*'Financial costs'!$D$22*$L$2*(1+'Financial costs'!$B$23)^(U$3-1) + $A48*2*'Financial costs'!$B$17*$L$2</f>
        <v>1253388.7786992162</v>
      </c>
      <c r="V48" s="3">
        <f>$A48*$J$2/$H$2*2*'Financial costs'!$B$13/'Financial costs'!$B$15 + $A48*2*'Financial costs'!$D$22*$L$2*(1+'Financial costs'!$B$23)^(V$3-1) + $A48*2*'Financial costs'!$B$17*$L$2</f>
        <v>1282936.5986696624</v>
      </c>
      <c r="W48" s="3">
        <f>$A48*$J$2/$H$2*2*'Financial costs'!$B$13/'Financial costs'!$B$15 + $A48*2*'Financial costs'!$D$22*$L$2*(1+'Financial costs'!$B$23)^(W$3-1) + $A48*2*'Financial costs'!$B$17*$L$2</f>
        <v>1313666.3314389265</v>
      </c>
      <c r="X48" s="3">
        <f>$A48*$J$2/$H$2*2*'Financial costs'!$B$13/'Financial costs'!$B$15 + $A48*2*'Financial costs'!$D$22*$L$2*(1+'Financial costs'!$B$23)^(X$3-1) + $A48*2*'Financial costs'!$B$17*$L$2</f>
        <v>1345625.2535189614</v>
      </c>
      <c r="Y48" s="3">
        <f>$A48*$J$2/$H$2*2*'Financial costs'!$B$13/'Financial costs'!$B$15 + $A48*2*'Financial costs'!$D$22*$L$2*(1+'Financial costs'!$B$23)^(Y$3-1) + $A48*2*'Financial costs'!$B$17*$L$2</f>
        <v>1378862.5324821973</v>
      </c>
      <c r="Z48" s="3">
        <f>$A48*$J$2/$H$2*2*'Financial costs'!$B$13/'Financial costs'!$B$15 + $A48*2*'Financial costs'!$D$22*$L$2*(1+'Financial costs'!$B$23)^(Z$3-1) + $A48*2*'Financial costs'!$B$17*$L$2</f>
        <v>1413429.3026039626</v>
      </c>
      <c r="AA48" s="3">
        <f>$A48*$J$2/$H$2*2*'Financial costs'!$B$13/'Financial costs'!$B$15 + $A48*2*'Financial costs'!$D$22*$L$2*(1+'Financial costs'!$B$23)^(AA$3-1) + $A48*2*'Financial costs'!$B$17*$L$2</f>
        <v>1449378.7435305987</v>
      </c>
      <c r="AB48" s="3">
        <f>$A48*$J$2/$H$2*2*'Financial costs'!$B$13/'Financial costs'!$B$15 + $A48*2*'Financial costs'!$D$22*$L$2*(1+'Financial costs'!$B$23)^(AB$3-1) + $A48*2*'Financial costs'!$B$17*$L$2</f>
        <v>1486766.1620943006</v>
      </c>
      <c r="AC48" s="3">
        <f>$A48*$J$2/$H$2*2*'Financial costs'!$B$13/'Financial costs'!$B$15 + $A48*2*'Financial costs'!$D$22*$L$2*(1+'Financial costs'!$B$23)^(AC$3-1) + $A48*2*'Financial costs'!$B$17*$L$2</f>
        <v>1525649.07740055</v>
      </c>
      <c r="AD48" s="3">
        <f>$A48*$J$2/$H$2*2*'Financial costs'!$B$13/'Financial costs'!$B$15 + $A48*2*'Financial costs'!$D$22*$L$2*(1+'Financial costs'!$B$23)^(AD$3-1) + $A48*2*'Financial costs'!$B$17*$L$2</f>
        <v>1566087.3093190496</v>
      </c>
      <c r="AE48" s="3">
        <f>$A48*$J$2/$H$2*2*'Financial costs'!$B$13/'Financial costs'!$B$15 + $A48*2*'Financial costs'!$D$22*$L$2*(1+'Financial costs'!$B$23)^(AE$3-1) + $A48*2*'Financial costs'!$B$17*$L$2</f>
        <v>1608143.0705142894</v>
      </c>
      <c r="AF48" s="3">
        <f>$A48*$J$2/$H$2*2*'Financial costs'!$B$13/'Financial costs'!$B$15 + $A48*2*'Financial costs'!$D$22*$L$2*(1+'Financial costs'!$B$23)^(AF$3-1) + $A48*2*'Financial costs'!$B$17*$L$2</f>
        <v>1651881.0621573385</v>
      </c>
    </row>
    <row r="49" spans="1:32" x14ac:dyDescent="0.25">
      <c r="A49">
        <f>'Economic - Bus'!A49</f>
        <v>467.9600877428748</v>
      </c>
      <c r="B49" s="2">
        <f t="shared" ref="B49" si="2">NPV($E$2,C49:AF49)*(1+$E$2)</f>
        <v>21639819.279386096</v>
      </c>
      <c r="C49" s="3">
        <f>$A49*$J$2/$H$2*2*'Financial costs'!$B$13/'Financial costs'!$B$15 + $A49*2*'Financial costs'!$D$22*$L$2*(1+'Financial costs'!$B$23)^(C$3-1) + $A49*2*'Financial costs'!$B$17*$L$2</f>
        <v>1065293.807891553</v>
      </c>
      <c r="D49" s="3">
        <f>$A49*$J$2/$H$2*2*'Financial costs'!$B$13/'Financial costs'!$B$15 + $A49*2*'Financial costs'!$D$22*$L$2*(1+'Financial costs'!$B$23)^(D$3-1) + $A49*2*'Financial costs'!$B$17*$L$2</f>
        <v>1082963.9808047239</v>
      </c>
      <c r="E49" s="3">
        <f>$A49*$J$2/$H$2*2*'Financial costs'!$B$13/'Financial costs'!$B$15 + $A49*2*'Financial costs'!$D$22*$L$2*(1+'Financial costs'!$B$23)^(E$3-1) + $A49*2*'Financial costs'!$B$17*$L$2</f>
        <v>1101340.9606344218</v>
      </c>
      <c r="F49" s="3">
        <f>$A49*$J$2/$H$2*2*'Financial costs'!$B$13/'Financial costs'!$B$15 + $A49*2*'Financial costs'!$D$22*$L$2*(1+'Financial costs'!$B$23)^(F$3-1) + $A49*2*'Financial costs'!$B$17*$L$2</f>
        <v>1120453.0196573075</v>
      </c>
      <c r="G49" s="3">
        <f>$A49*$J$2/$H$2*2*'Financial costs'!$B$13/'Financial costs'!$B$15 + $A49*2*'Financial costs'!$D$22*$L$2*(1+'Financial costs'!$B$23)^(G$3-1) + $A49*2*'Financial costs'!$B$17*$L$2</f>
        <v>1140329.5610411088</v>
      </c>
      <c r="H49" s="3">
        <f>$A49*$J$2/$H$2*2*'Financial costs'!$B$13/'Financial costs'!$B$15 + $A49*2*'Financial costs'!$D$22*$L$2*(1+'Financial costs'!$B$23)^(H$3-1) + $A49*2*'Financial costs'!$B$17*$L$2</f>
        <v>1161001.164080262</v>
      </c>
      <c r="I49" s="3">
        <f>$A49*$J$2/$H$2*2*'Financial costs'!$B$13/'Financial costs'!$B$15 + $A49*2*'Financial costs'!$D$22*$L$2*(1+'Financial costs'!$B$23)^(I$3-1) + $A49*2*'Financial costs'!$B$17*$L$2</f>
        <v>1182499.6312409812</v>
      </c>
      <c r="J49" s="3">
        <f>$A49*$J$2/$H$2*2*'Financial costs'!$B$13/'Financial costs'!$B$15 + $A49*2*'Financial costs'!$D$22*$L$2*(1+'Financial costs'!$B$23)^(J$3-1) + $A49*2*'Financial costs'!$B$17*$L$2</f>
        <v>1204858.0370881292</v>
      </c>
      <c r="K49" s="3">
        <f>$A49*$J$2/$H$2*2*'Financial costs'!$B$13/'Financial costs'!$B$15 + $A49*2*'Financial costs'!$D$22*$L$2*(1+'Financial costs'!$B$23)^(K$3-1) + $A49*2*'Financial costs'!$B$17*$L$2</f>
        <v>1228110.7791691634</v>
      </c>
      <c r="L49" s="3">
        <f>$A49*$J$2/$H$2*2*'Financial costs'!$B$13/'Financial costs'!$B$15 + $A49*2*'Financial costs'!$D$22*$L$2*(1+'Financial costs'!$B$23)^(L$3-1) + $A49*2*'Financial costs'!$B$17*$L$2</f>
        <v>1252293.6309334389</v>
      </c>
      <c r="M49" s="3">
        <f>$A49*$J$2/$H$2*2*'Financial costs'!$B$13/'Financial costs'!$B$15 + $A49*2*'Financial costs'!$D$22*$L$2*(1+'Financial costs'!$B$23)^(M$3-1) + $A49*2*'Financial costs'!$B$17*$L$2</f>
        <v>1277443.7967682853</v>
      </c>
      <c r="N49" s="3">
        <f>$A49*$J$2/$H$2*2*'Financial costs'!$B$13/'Financial costs'!$B$15 + $A49*2*'Financial costs'!$D$22*$L$2*(1+'Financial costs'!$B$23)^(N$3-1) + $A49*2*'Financial costs'!$B$17*$L$2</f>
        <v>1303599.9692365252</v>
      </c>
      <c r="O49" s="3">
        <f>$A49*$J$2/$H$2*2*'Financial costs'!$B$13/'Financial costs'!$B$15 + $A49*2*'Financial costs'!$D$22*$L$2*(1+'Financial costs'!$B$23)^(O$3-1) + $A49*2*'Financial costs'!$B$17*$L$2</f>
        <v>1330802.3886034954</v>
      </c>
      <c r="P49" s="3">
        <f>$A49*$J$2/$H$2*2*'Financial costs'!$B$13/'Financial costs'!$B$15 + $A49*2*'Financial costs'!$D$22*$L$2*(1+'Financial costs'!$B$23)^(P$3-1) + $A49*2*'Financial costs'!$B$17*$L$2</f>
        <v>1359092.9047451441</v>
      </c>
      <c r="Q49" s="3">
        <f>$A49*$J$2/$H$2*2*'Financial costs'!$B$13/'Financial costs'!$B$15 + $A49*2*'Financial costs'!$D$22*$L$2*(1+'Financial costs'!$B$23)^(Q$3-1) + $A49*2*'Financial costs'!$B$17*$L$2</f>
        <v>1388515.0415324585</v>
      </c>
      <c r="R49" s="3">
        <f>$A49*$J$2/$H$2*2*'Financial costs'!$B$13/'Financial costs'!$B$15 + $A49*2*'Financial costs'!$D$22*$L$2*(1+'Financial costs'!$B$23)^(R$3-1) + $A49*2*'Financial costs'!$B$17*$L$2</f>
        <v>1419114.0637912659</v>
      </c>
      <c r="S49" s="3">
        <f>$A49*$J$2/$H$2*2*'Financial costs'!$B$13/'Financial costs'!$B$15 + $A49*2*'Financial costs'!$D$22*$L$2*(1+'Financial costs'!$B$23)^(S$3-1) + $A49*2*'Financial costs'!$B$17*$L$2</f>
        <v>1450937.0469404254</v>
      </c>
      <c r="T49" s="3">
        <f>$A49*$J$2/$H$2*2*'Financial costs'!$B$13/'Financial costs'!$B$15 + $A49*2*'Financial costs'!$D$22*$L$2*(1+'Financial costs'!$B$23)^(T$3-1) + $A49*2*'Financial costs'!$B$17*$L$2</f>
        <v>1484032.9494155513</v>
      </c>
      <c r="U49" s="3">
        <f>$A49*$J$2/$H$2*2*'Financial costs'!$B$13/'Financial costs'!$B$15 + $A49*2*'Financial costs'!$D$22*$L$2*(1+'Financial costs'!$B$23)^(U$3-1) + $A49*2*'Financial costs'!$B$17*$L$2</f>
        <v>1518452.6879896822</v>
      </c>
      <c r="V49" s="3">
        <f>$A49*$J$2/$H$2*2*'Financial costs'!$B$13/'Financial costs'!$B$15 + $A49*2*'Financial costs'!$D$22*$L$2*(1+'Financial costs'!$B$23)^(V$3-1) + $A49*2*'Financial costs'!$B$17*$L$2</f>
        <v>1554249.2161067782</v>
      </c>
      <c r="W49" s="3">
        <f>$A49*$J$2/$H$2*2*'Financial costs'!$B$13/'Financial costs'!$B$15 + $A49*2*'Financial costs'!$D$22*$L$2*(1+'Financial costs'!$B$23)^(W$3-1) + $A49*2*'Financial costs'!$B$17*$L$2</f>
        <v>1591477.6053485584</v>
      </c>
      <c r="X49" s="3">
        <f>$A49*$J$2/$H$2*2*'Financial costs'!$B$13/'Financial costs'!$B$15 + $A49*2*'Financial costs'!$D$22*$L$2*(1+'Financial costs'!$B$23)^(X$3-1) + $A49*2*'Financial costs'!$B$17*$L$2</f>
        <v>1630195.1301600097</v>
      </c>
      <c r="Y49" s="3">
        <f>$A49*$J$2/$H$2*2*'Financial costs'!$B$13/'Financial costs'!$B$15 + $A49*2*'Financial costs'!$D$22*$L$2*(1+'Financial costs'!$B$23)^(Y$3-1) + $A49*2*'Financial costs'!$B$17*$L$2</f>
        <v>1670461.3559639191</v>
      </c>
      <c r="Z49" s="3">
        <f>$A49*$J$2/$H$2*2*'Financial costs'!$B$13/'Financial costs'!$B$15 + $A49*2*'Financial costs'!$D$22*$L$2*(1+'Financial costs'!$B$23)^(Z$3-1) + $A49*2*'Financial costs'!$B$17*$L$2</f>
        <v>1712338.2307999844</v>
      </c>
      <c r="AA49" s="3">
        <f>$A49*$J$2/$H$2*2*'Financial costs'!$B$13/'Financial costs'!$B$15 + $A49*2*'Financial costs'!$D$22*$L$2*(1+'Financial costs'!$B$23)^(AA$3-1) + $A49*2*'Financial costs'!$B$17*$L$2</f>
        <v>1755890.180629493</v>
      </c>
      <c r="AB49" s="3">
        <f>$A49*$J$2/$H$2*2*'Financial costs'!$B$13/'Financial costs'!$B$15 + $A49*2*'Financial costs'!$D$22*$L$2*(1+'Financial costs'!$B$23)^(AB$3-1) + $A49*2*'Financial costs'!$B$17*$L$2</f>
        <v>1801184.2084521817</v>
      </c>
      <c r="AC49" s="3">
        <f>$A49*$J$2/$H$2*2*'Financial costs'!$B$13/'Financial costs'!$B$15 + $A49*2*'Financial costs'!$D$22*$L$2*(1+'Financial costs'!$B$23)^(AC$3-1) + $A49*2*'Financial costs'!$B$17*$L$2</f>
        <v>1848289.9973877773</v>
      </c>
      <c r="AD49" s="3">
        <f>$A49*$J$2/$H$2*2*'Financial costs'!$B$13/'Financial costs'!$B$15 + $A49*2*'Financial costs'!$D$22*$L$2*(1+'Financial costs'!$B$23)^(AD$3-1) + $A49*2*'Financial costs'!$B$17*$L$2</f>
        <v>1897280.0178807976</v>
      </c>
      <c r="AE49" s="3">
        <f>$A49*$J$2/$H$2*2*'Financial costs'!$B$13/'Financial costs'!$B$15 + $A49*2*'Financial costs'!$D$22*$L$2*(1+'Financial costs'!$B$23)^(AE$3-1) + $A49*2*'Financial costs'!$B$17*$L$2</f>
        <v>1948229.6391935383</v>
      </c>
      <c r="AF49" s="3">
        <f>$A49*$J$2/$H$2*2*'Financial costs'!$B$13/'Financial costs'!$B$15 + $A49*2*'Financial costs'!$D$22*$L$2*(1+'Financial costs'!$B$23)^(AF$3-1) + $A49*2*'Financial costs'!$B$17*$L$2</f>
        <v>2001217.2453587891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E5" sqref="E5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23</v>
      </c>
      <c r="B2" s="2" t="s">
        <v>18</v>
      </c>
      <c r="C2" s="5"/>
      <c r="D2" s="5" t="s">
        <v>20</v>
      </c>
      <c r="E2" s="6">
        <f>'General parameters'!B1</f>
        <v>0.05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40</v>
      </c>
      <c r="B4" s="2">
        <f>NPV($E$2,C4:AF4)*(1+$E$2)</f>
        <v>4465672.8735760814</v>
      </c>
      <c r="C4" s="3">
        <f>$A4*$J$2/$H$2*2*'Financial costs'!$B$14/'Financial costs'!$B$16 + $A4*2*'Financial costs'!$D$24*$L$2*(1+'Financial costs'!$B$26)^(C$3-1) + $A4*2*'Financial costs'!$B$18*$L$2+'Financial costs'!$B$8+'Financial costs'!$B$9</f>
        <v>2038518.3492063491</v>
      </c>
      <c r="D4" s="3">
        <f>$A4*$J$2/$H$2*2*'Financial costs'!$B$14/'Financial costs'!$B$16 + $A4*2*'Financial costs'!$D$24*$L$2*(1+'Financial costs'!$B$26)^(D$3-1) + $A4*2*'Financial costs'!$B$18*$L$2+'Financial costs'!$B$9</f>
        <v>167358.81777777779</v>
      </c>
      <c r="E4" s="3">
        <f>$A4*$J$2/$H$2*2*'Financial costs'!$B$14/'Financial costs'!$B$16 + $A4*2*'Financial costs'!$D$24*$L$2*(1+'Financial costs'!$B$26)^(E$3-1) + $A4*2*'Financial costs'!$B$18*$L$2+'Financial costs'!$B$9</f>
        <v>167633.23857777775</v>
      </c>
      <c r="F4" s="3">
        <f>$A4*$J$2/$H$2*2*'Financial costs'!$B$14/'Financial costs'!$B$16 + $A4*2*'Financial costs'!$D$24*$L$2*(1+'Financial costs'!$B$26)^(F$3-1) + $A4*2*'Financial costs'!$B$18*$L$2+'Financial costs'!$B$9</f>
        <v>167913.14779377775</v>
      </c>
      <c r="G4" s="3">
        <f>$A4*$J$2/$H$2*2*'Financial costs'!$B$14/'Financial costs'!$B$16 + $A4*2*'Financial costs'!$D$24*$L$2*(1+'Financial costs'!$B$26)^(G$3-1) + $A4*2*'Financial costs'!$B$18*$L$2+'Financial costs'!$B$9</f>
        <v>168198.65519409778</v>
      </c>
      <c r="H4" s="3">
        <f>$A4*$J$2/$H$2*2*'Financial costs'!$B$14/'Financial costs'!$B$16 + $A4*2*'Financial costs'!$D$24*$L$2*(1+'Financial costs'!$B$26)^(H$3-1) + $A4*2*'Financial costs'!$B$18*$L$2+'Financial costs'!$B$9</f>
        <v>168489.87274242417</v>
      </c>
      <c r="I4" s="3">
        <f>$A4*$J$2/$H$2*2*'Financial costs'!$B$14/'Financial costs'!$B$16 + $A4*2*'Financial costs'!$D$24*$L$2*(1+'Financial costs'!$B$26)^(I$3-1) + $A4*2*'Financial costs'!$B$18*$L$2+'Financial costs'!$B$9</f>
        <v>168786.9146417171</v>
      </c>
      <c r="J4" s="3">
        <f>$A4*$J$2/$H$2*2*'Financial costs'!$B$14/'Financial costs'!$B$16 + $A4*2*'Financial costs'!$D$24*$L$2*(1+'Financial costs'!$B$26)^(J$3-1) + $A4*2*'Financial costs'!$B$18*$L$2+'Financial costs'!$B$9</f>
        <v>169089.8973789959</v>
      </c>
      <c r="K4" s="3">
        <f>$A4*$J$2/$H$2*2*'Financial costs'!$B$14/'Financial costs'!$B$16 + $A4*2*'Financial costs'!$D$24*$L$2*(1+'Financial costs'!$B$26)^(K$3-1) + $A4*2*'Financial costs'!$B$18*$L$2+'Financial costs'!$B$9</f>
        <v>169398.93977102026</v>
      </c>
      <c r="L4" s="3">
        <f>$A4*$J$2/$H$2*2*'Financial costs'!$B$14/'Financial costs'!$B$16 + $A4*2*'Financial costs'!$D$24*$L$2*(1+'Financial costs'!$B$26)^(L$3-1) + $A4*2*'Financial costs'!$B$18*$L$2+'Financial costs'!$B$9</f>
        <v>169714.16301088509</v>
      </c>
      <c r="M4" s="3">
        <f>$A4*$J$2/$H$2*2*'Financial costs'!$B$14/'Financial costs'!$B$16 + $A4*2*'Financial costs'!$D$24*$L$2*(1+'Financial costs'!$B$26)^(M$3-1) + $A4*2*'Financial costs'!$B$18*$L$2+'Financial costs'!$B$9</f>
        <v>170035.69071554724</v>
      </c>
      <c r="N4" s="3">
        <f>$A4*$J$2/$H$2*2*'Financial costs'!$B$14/'Financial costs'!$B$16 + $A4*2*'Financial costs'!$D$24*$L$2*(1+'Financial costs'!$B$26)^(N$3-1) + $A4*2*'Financial costs'!$B$18*$L$2+'Financial costs'!$B$9</f>
        <v>170363.64897430263</v>
      </c>
      <c r="O4" s="3">
        <f>$A4*$J$2/$H$2*2*'Financial costs'!$B$14/'Financial costs'!$B$16 + $A4*2*'Financial costs'!$D$24*$L$2*(1+'Financial costs'!$B$26)^(O$3-1) + $A4*2*'Financial costs'!$B$18*$L$2+'Financial costs'!$B$9</f>
        <v>170698.16639823312</v>
      </c>
      <c r="P4" s="3">
        <f>$A4*$J$2/$H$2*2*'Financial costs'!$B$14/'Financial costs'!$B$16 + $A4*2*'Financial costs'!$D$24*$L$2*(1+'Financial costs'!$B$26)^(P$3-1) + $A4*2*'Financial costs'!$B$18*$L$2+'Financial costs'!$B$9</f>
        <v>171039.37417064223</v>
      </c>
      <c r="Q4" s="3">
        <f>$A4*$J$2/$H$2*2*'Financial costs'!$B$14/'Financial costs'!$B$16 + $A4*2*'Financial costs'!$D$24*$L$2*(1+'Financial costs'!$B$26)^(Q$3-1) + $A4*2*'Financial costs'!$B$18*$L$2+'Financial costs'!$B$9</f>
        <v>171387.40609849954</v>
      </c>
      <c r="R4" s="3">
        <f>$A4*$J$2/$H$2*2*'Financial costs'!$B$14/'Financial costs'!$B$16 + $A4*2*'Financial costs'!$D$24*$L$2*(1+'Financial costs'!$B$26)^(R$3-1) + $A4*2*'Financial costs'!$B$18*$L$2+'Financial costs'!$B$9</f>
        <v>171742.39866491396</v>
      </c>
      <c r="S4" s="3">
        <f>$A4*$J$2/$H$2*2*'Financial costs'!$B$14/'Financial costs'!$B$16 + $A4*2*'Financial costs'!$D$24*$L$2*(1+'Financial costs'!$B$26)^(S$3-1) + $A4*2*'Financial costs'!$B$18*$L$2+'Financial costs'!$B$9</f>
        <v>172104.49108265669</v>
      </c>
      <c r="T4" s="3">
        <f>$A4*$J$2/$H$2*2*'Financial costs'!$B$14/'Financial costs'!$B$16 + $A4*2*'Financial costs'!$D$24*$L$2*(1+'Financial costs'!$B$26)^(T$3-1) + $A4*2*'Financial costs'!$B$18*$L$2+'Financial costs'!$B$9</f>
        <v>172473.82534875427</v>
      </c>
      <c r="U4" s="3">
        <f>$A4*$J$2/$H$2*2*'Financial costs'!$B$14/'Financial costs'!$B$16 + $A4*2*'Financial costs'!$D$24*$L$2*(1+'Financial costs'!$B$26)^(U$3-1) + $A4*2*'Financial costs'!$B$18*$L$2+'Financial costs'!$B$9</f>
        <v>172850.5463001738</v>
      </c>
      <c r="V4" s="3">
        <f>$A4*$J$2/$H$2*2*'Financial costs'!$B$14/'Financial costs'!$B$16 + $A4*2*'Financial costs'!$D$24*$L$2*(1+'Financial costs'!$B$26)^(V$3-1) + $A4*2*'Financial costs'!$B$18*$L$2+'Financial costs'!$B$9</f>
        <v>173234.80167062173</v>
      </c>
      <c r="W4" s="3">
        <f>$A4*$J$2/$H$2*2*'Financial costs'!$B$14/'Financial costs'!$B$16 + $A4*2*'Financial costs'!$D$24*$L$2*(1+'Financial costs'!$B$26)^(W$3-1) + $A4*2*'Financial costs'!$B$18*$L$2+'Financial costs'!$B$9</f>
        <v>173626.74214847857</v>
      </c>
      <c r="X4" s="3">
        <f>$A4*$J$2/$H$2*2*'Financial costs'!$B$14/'Financial costs'!$B$16 + $A4*2*'Financial costs'!$D$24*$L$2*(1+'Financial costs'!$B$26)^(X$3-1) + $A4*2*'Financial costs'!$B$18*$L$2+'Financial costs'!$B$9</f>
        <v>174026.52143589262</v>
      </c>
      <c r="Y4" s="3">
        <f>$A4*$J$2/$H$2*2*'Financial costs'!$B$14/'Financial costs'!$B$16 + $A4*2*'Financial costs'!$D$24*$L$2*(1+'Financial costs'!$B$26)^(Y$3-1) + $A4*2*'Financial costs'!$B$18*$L$2+'Financial costs'!$B$9</f>
        <v>174434.29630905489</v>
      </c>
      <c r="Z4" s="3">
        <f>$A4*$J$2/$H$2*2*'Financial costs'!$B$14/'Financial costs'!$B$16 + $A4*2*'Financial costs'!$D$24*$L$2*(1+'Financial costs'!$B$26)^(Z$3-1) + $A4*2*'Financial costs'!$B$18*$L$2+'Financial costs'!$B$9</f>
        <v>174850.22667968046</v>
      </c>
      <c r="AA4" s="3">
        <f>$A4*$J$2/$H$2*2*'Financial costs'!$B$14/'Financial costs'!$B$16 + $A4*2*'Financial costs'!$D$24*$L$2*(1+'Financial costs'!$B$26)^(AA$3-1) + $A4*2*'Financial costs'!$B$18*$L$2+'Financial costs'!$B$9</f>
        <v>175274.47565771849</v>
      </c>
      <c r="AB4" s="3">
        <f>$A4*$J$2/$H$2*2*'Financial costs'!$B$14/'Financial costs'!$B$16 + $A4*2*'Financial costs'!$D$24*$L$2*(1+'Financial costs'!$B$26)^(AB$3-1) + $A4*2*'Financial costs'!$B$18*$L$2+'Financial costs'!$B$9</f>
        <v>175707.20961531732</v>
      </c>
      <c r="AC4" s="3">
        <f>$A4*$J$2/$H$2*2*'Financial costs'!$B$14/'Financial costs'!$B$16 + $A4*2*'Financial costs'!$D$24*$L$2*(1+'Financial costs'!$B$26)^(AC$3-1) + $A4*2*'Financial costs'!$B$18*$L$2+'Financial costs'!$B$9</f>
        <v>176148.5982520681</v>
      </c>
      <c r="AD4" s="3">
        <f>$A4*$J$2/$H$2*2*'Financial costs'!$B$14/'Financial costs'!$B$16 + $A4*2*'Financial costs'!$D$24*$L$2*(1+'Financial costs'!$B$26)^(AD$3-1) + $A4*2*'Financial costs'!$B$18*$L$2+'Financial costs'!$B$9</f>
        <v>176598.81466155392</v>
      </c>
      <c r="AE4" s="3">
        <f>$A4*$J$2/$H$2*2*'Financial costs'!$B$14/'Financial costs'!$B$16 + $A4*2*'Financial costs'!$D$24*$L$2*(1+'Financial costs'!$B$26)^(AE$3-1) + $A4*2*'Financial costs'!$B$18*$L$2+'Financial costs'!$B$9</f>
        <v>177058.03539922944</v>
      </c>
      <c r="AF4" s="3">
        <f>$A4*$J$2/$H$2*2*'Financial costs'!$B$14/'Financial costs'!$B$16 + $A4*2*'Financial costs'!$D$24*$L$2*(1+'Financial costs'!$B$26)^(AF$3-1) + $A4*2*'Financial costs'!$B$18*$L$2+'Financial costs'!$B$9-'Financial costs'!$B$10*'Financial costs'!$B$8</f>
        <v>-477473.55944834143</v>
      </c>
    </row>
    <row r="5" spans="1:32" x14ac:dyDescent="0.25">
      <c r="A5">
        <v>50</v>
      </c>
      <c r="B5" s="2">
        <f t="shared" ref="B5:B45" si="0">NPV($E$2,C5:AF5)*(1+$E$2)</f>
        <v>4750489.5697355522</v>
      </c>
      <c r="C5" s="3">
        <f>$A5*$J$2/$H$2*2*'Financial costs'!$B$14/'Financial costs'!$B$16 + $A5*2*'Financial costs'!$D$24*$L$2*(1+'Financial costs'!$B$26)^(C$3-1) + $A5*2*'Financial costs'!$B$18*$L$2+'Financial costs'!$B$8+'Financial costs'!$B$9</f>
        <v>2055290.7936507936</v>
      </c>
      <c r="D5" s="3">
        <f>$A5*$J$2/$H$2*2*'Financial costs'!$B$14/'Financial costs'!$B$16 + $A5*2*'Financial costs'!$D$24*$L$2*(1+'Financial costs'!$B$26)^(D$3-1) + $A5*2*'Financial costs'!$B$18*$L$2+'Financial costs'!$B$9</f>
        <v>184198.52222222224</v>
      </c>
      <c r="E5" s="3">
        <f>$A5*$J$2/$H$2*2*'Financial costs'!$B$14/'Financial costs'!$B$16 + $A5*2*'Financial costs'!$D$24*$L$2*(1+'Financial costs'!$B$26)^(E$3-1) + $A5*2*'Financial costs'!$B$18*$L$2+'Financial costs'!$B$9</f>
        <v>184541.54822222222</v>
      </c>
      <c r="F5" s="3">
        <f>$A5*$J$2/$H$2*2*'Financial costs'!$B$14/'Financial costs'!$B$16 + $A5*2*'Financial costs'!$D$24*$L$2*(1+'Financial costs'!$B$26)^(F$3-1) + $A5*2*'Financial costs'!$B$18*$L$2+'Financial costs'!$B$9</f>
        <v>184891.43474222222</v>
      </c>
      <c r="G5" s="3">
        <f>$A5*$J$2/$H$2*2*'Financial costs'!$B$14/'Financial costs'!$B$16 + $A5*2*'Financial costs'!$D$24*$L$2*(1+'Financial costs'!$B$26)^(G$3-1) + $A5*2*'Financial costs'!$B$18*$L$2+'Financial costs'!$B$9</f>
        <v>185248.31899262223</v>
      </c>
      <c r="H5" s="3">
        <f>$A5*$J$2/$H$2*2*'Financial costs'!$B$14/'Financial costs'!$B$16 + $A5*2*'Financial costs'!$D$24*$L$2*(1+'Financial costs'!$B$26)^(H$3-1) + $A5*2*'Financial costs'!$B$18*$L$2+'Financial costs'!$B$9</f>
        <v>185612.34092803023</v>
      </c>
      <c r="I5" s="3">
        <f>$A5*$J$2/$H$2*2*'Financial costs'!$B$14/'Financial costs'!$B$16 + $A5*2*'Financial costs'!$D$24*$L$2*(1+'Financial costs'!$B$26)^(I$3-1) + $A5*2*'Financial costs'!$B$18*$L$2+'Financial costs'!$B$9</f>
        <v>185983.64330214637</v>
      </c>
      <c r="J5" s="3">
        <f>$A5*$J$2/$H$2*2*'Financial costs'!$B$14/'Financial costs'!$B$16 + $A5*2*'Financial costs'!$D$24*$L$2*(1+'Financial costs'!$B$26)^(J$3-1) + $A5*2*'Financial costs'!$B$18*$L$2+'Financial costs'!$B$9</f>
        <v>186362.37172374484</v>
      </c>
      <c r="K5" s="3">
        <f>$A5*$J$2/$H$2*2*'Financial costs'!$B$14/'Financial costs'!$B$16 + $A5*2*'Financial costs'!$D$24*$L$2*(1+'Financial costs'!$B$26)^(K$3-1) + $A5*2*'Financial costs'!$B$18*$L$2+'Financial costs'!$B$9</f>
        <v>186748.67471377531</v>
      </c>
      <c r="L5" s="3">
        <f>$A5*$J$2/$H$2*2*'Financial costs'!$B$14/'Financial costs'!$B$16 + $A5*2*'Financial costs'!$D$24*$L$2*(1+'Financial costs'!$B$26)^(L$3-1) + $A5*2*'Financial costs'!$B$18*$L$2+'Financial costs'!$B$9</f>
        <v>187142.70376360638</v>
      </c>
      <c r="M5" s="3">
        <f>$A5*$J$2/$H$2*2*'Financial costs'!$B$14/'Financial costs'!$B$16 + $A5*2*'Financial costs'!$D$24*$L$2*(1+'Financial costs'!$B$26)^(M$3-1) + $A5*2*'Financial costs'!$B$18*$L$2+'Financial costs'!$B$9</f>
        <v>187544.61339443407</v>
      </c>
      <c r="N5" s="3">
        <f>$A5*$J$2/$H$2*2*'Financial costs'!$B$14/'Financial costs'!$B$16 + $A5*2*'Financial costs'!$D$24*$L$2*(1+'Financial costs'!$B$26)^(N$3-1) + $A5*2*'Financial costs'!$B$18*$L$2+'Financial costs'!$B$9</f>
        <v>187954.5612178783</v>
      </c>
      <c r="O5" s="3">
        <f>$A5*$J$2/$H$2*2*'Financial costs'!$B$14/'Financial costs'!$B$16 + $A5*2*'Financial costs'!$D$24*$L$2*(1+'Financial costs'!$B$26)^(O$3-1) + $A5*2*'Financial costs'!$B$18*$L$2+'Financial costs'!$B$9</f>
        <v>188372.70799779141</v>
      </c>
      <c r="P5" s="3">
        <f>$A5*$J$2/$H$2*2*'Financial costs'!$B$14/'Financial costs'!$B$16 + $A5*2*'Financial costs'!$D$24*$L$2*(1+'Financial costs'!$B$26)^(P$3-1) + $A5*2*'Financial costs'!$B$18*$L$2+'Financial costs'!$B$9</f>
        <v>188799.21771330282</v>
      </c>
      <c r="Q5" s="3">
        <f>$A5*$J$2/$H$2*2*'Financial costs'!$B$14/'Financial costs'!$B$16 + $A5*2*'Financial costs'!$D$24*$L$2*(1+'Financial costs'!$B$26)^(Q$3-1) + $A5*2*'Financial costs'!$B$18*$L$2+'Financial costs'!$B$9</f>
        <v>189234.2576231244</v>
      </c>
      <c r="R5" s="3">
        <f>$A5*$J$2/$H$2*2*'Financial costs'!$B$14/'Financial costs'!$B$16 + $A5*2*'Financial costs'!$D$24*$L$2*(1+'Financial costs'!$B$26)^(R$3-1) + $A5*2*'Financial costs'!$B$18*$L$2+'Financial costs'!$B$9</f>
        <v>189677.99833114247</v>
      </c>
      <c r="S5" s="3">
        <f>$A5*$J$2/$H$2*2*'Financial costs'!$B$14/'Financial costs'!$B$16 + $A5*2*'Financial costs'!$D$24*$L$2*(1+'Financial costs'!$B$26)^(S$3-1) + $A5*2*'Financial costs'!$B$18*$L$2+'Financial costs'!$B$9</f>
        <v>190130.61385332086</v>
      </c>
      <c r="T5" s="3">
        <f>$A5*$J$2/$H$2*2*'Financial costs'!$B$14/'Financial costs'!$B$16 + $A5*2*'Financial costs'!$D$24*$L$2*(1+'Financial costs'!$B$26)^(T$3-1) + $A5*2*'Financial costs'!$B$18*$L$2+'Financial costs'!$B$9</f>
        <v>190592.28168594284</v>
      </c>
      <c r="U5" s="3">
        <f>$A5*$J$2/$H$2*2*'Financial costs'!$B$14/'Financial costs'!$B$16 + $A5*2*'Financial costs'!$D$24*$L$2*(1+'Financial costs'!$B$26)^(U$3-1) + $A5*2*'Financial costs'!$B$18*$L$2+'Financial costs'!$B$9</f>
        <v>191063.18287521723</v>
      </c>
      <c r="V5" s="3">
        <f>$A5*$J$2/$H$2*2*'Financial costs'!$B$14/'Financial costs'!$B$16 + $A5*2*'Financial costs'!$D$24*$L$2*(1+'Financial costs'!$B$26)^(V$3-1) + $A5*2*'Financial costs'!$B$18*$L$2+'Financial costs'!$B$9</f>
        <v>191543.50208827714</v>
      </c>
      <c r="W5" s="3">
        <f>$A5*$J$2/$H$2*2*'Financial costs'!$B$14/'Financial costs'!$B$16 + $A5*2*'Financial costs'!$D$24*$L$2*(1+'Financial costs'!$B$26)^(W$3-1) + $A5*2*'Financial costs'!$B$18*$L$2+'Financial costs'!$B$9</f>
        <v>192033.42768559826</v>
      </c>
      <c r="X5" s="3">
        <f>$A5*$J$2/$H$2*2*'Financial costs'!$B$14/'Financial costs'!$B$16 + $A5*2*'Financial costs'!$D$24*$L$2*(1+'Financial costs'!$B$26)^(X$3-1) + $A5*2*'Financial costs'!$B$18*$L$2+'Financial costs'!$B$9</f>
        <v>192533.15179486579</v>
      </c>
      <c r="Y5" s="3">
        <f>$A5*$J$2/$H$2*2*'Financial costs'!$B$14/'Financial costs'!$B$16 + $A5*2*'Financial costs'!$D$24*$L$2*(1+'Financial costs'!$B$26)^(Y$3-1) + $A5*2*'Financial costs'!$B$18*$L$2+'Financial costs'!$B$9</f>
        <v>193042.87038631865</v>
      </c>
      <c r="Z5" s="3">
        <f>$A5*$J$2/$H$2*2*'Financial costs'!$B$14/'Financial costs'!$B$16 + $A5*2*'Financial costs'!$D$24*$L$2*(1+'Financial costs'!$B$26)^(Z$3-1) + $A5*2*'Financial costs'!$B$18*$L$2+'Financial costs'!$B$9</f>
        <v>193562.78334960056</v>
      </c>
      <c r="AA5" s="3">
        <f>$A5*$J$2/$H$2*2*'Financial costs'!$B$14/'Financial costs'!$B$16 + $A5*2*'Financial costs'!$D$24*$L$2*(1+'Financial costs'!$B$26)^(AA$3-1) + $A5*2*'Financial costs'!$B$18*$L$2+'Financial costs'!$B$9</f>
        <v>194093.09457214811</v>
      </c>
      <c r="AB5" s="3">
        <f>$A5*$J$2/$H$2*2*'Financial costs'!$B$14/'Financial costs'!$B$16 + $A5*2*'Financial costs'!$D$24*$L$2*(1+'Financial costs'!$B$26)^(AB$3-1) + $A5*2*'Financial costs'!$B$18*$L$2+'Financial costs'!$B$9</f>
        <v>194634.01201914664</v>
      </c>
      <c r="AC5" s="3">
        <f>$A5*$J$2/$H$2*2*'Financial costs'!$B$14/'Financial costs'!$B$16 + $A5*2*'Financial costs'!$D$24*$L$2*(1+'Financial costs'!$B$26)^(AC$3-1) + $A5*2*'Financial costs'!$B$18*$L$2+'Financial costs'!$B$9</f>
        <v>195185.74781508514</v>
      </c>
      <c r="AD5" s="3">
        <f>$A5*$J$2/$H$2*2*'Financial costs'!$B$14/'Financial costs'!$B$16 + $A5*2*'Financial costs'!$D$24*$L$2*(1+'Financial costs'!$B$26)^(AD$3-1) + $A5*2*'Financial costs'!$B$18*$L$2+'Financial costs'!$B$9</f>
        <v>195748.5183269424</v>
      </c>
      <c r="AE5" s="3">
        <f>$A5*$J$2/$H$2*2*'Financial costs'!$B$14/'Financial costs'!$B$16 + $A5*2*'Financial costs'!$D$24*$L$2*(1+'Financial costs'!$B$26)^(AE$3-1) + $A5*2*'Financial costs'!$B$18*$L$2+'Financial costs'!$B$9</f>
        <v>196322.54424903682</v>
      </c>
      <c r="AF5" s="3">
        <f>$A5*$J$2/$H$2*2*'Financial costs'!$B$14/'Financial costs'!$B$16 + $A5*2*'Financial costs'!$D$24*$L$2*(1+'Financial costs'!$B$26)^(AF$3-1) + $A5*2*'Financial costs'!$B$18*$L$2+'Financial costs'!$B$9-'Financial costs'!$B$10*'Financial costs'!$B$8</f>
        <v>-458091.94931042683</v>
      </c>
    </row>
    <row r="6" spans="1:32" x14ac:dyDescent="0.25">
      <c r="A6">
        <v>60</v>
      </c>
      <c r="B6" s="2">
        <f t="shared" si="0"/>
        <v>5035306.2658950211</v>
      </c>
      <c r="C6" s="3">
        <f>$A6*$J$2/$H$2*2*'Financial costs'!$B$14/'Financial costs'!$B$16 + $A6*2*'Financial costs'!$D$24*$L$2*(1+'Financial costs'!$B$26)^(C$3-1) + $A6*2*'Financial costs'!$B$18*$L$2+'Financial costs'!$B$8+'Financial costs'!$B$9</f>
        <v>2072063.2380952381</v>
      </c>
      <c r="D6" s="3">
        <f>$A6*$J$2/$H$2*2*'Financial costs'!$B$14/'Financial costs'!$B$16 + $A6*2*'Financial costs'!$D$24*$L$2*(1+'Financial costs'!$B$26)^(D$3-1) + $A6*2*'Financial costs'!$B$18*$L$2+'Financial costs'!$B$9</f>
        <v>201038.22666666665</v>
      </c>
      <c r="E6" s="3">
        <f>$A6*$J$2/$H$2*2*'Financial costs'!$B$14/'Financial costs'!$B$16 + $A6*2*'Financial costs'!$D$24*$L$2*(1+'Financial costs'!$B$26)^(E$3-1) + $A6*2*'Financial costs'!$B$18*$L$2+'Financial costs'!$B$9</f>
        <v>201449.85786666666</v>
      </c>
      <c r="F6" s="3">
        <f>$A6*$J$2/$H$2*2*'Financial costs'!$B$14/'Financial costs'!$B$16 + $A6*2*'Financial costs'!$D$24*$L$2*(1+'Financial costs'!$B$26)^(F$3-1) + $A6*2*'Financial costs'!$B$18*$L$2+'Financial costs'!$B$9</f>
        <v>201869.72169066666</v>
      </c>
      <c r="G6" s="3">
        <f>$A6*$J$2/$H$2*2*'Financial costs'!$B$14/'Financial costs'!$B$16 + $A6*2*'Financial costs'!$D$24*$L$2*(1+'Financial costs'!$B$26)^(G$3-1) + $A6*2*'Financial costs'!$B$18*$L$2+'Financial costs'!$B$9</f>
        <v>202297.98279114667</v>
      </c>
      <c r="H6" s="3">
        <f>$A6*$J$2/$H$2*2*'Financial costs'!$B$14/'Financial costs'!$B$16 + $A6*2*'Financial costs'!$D$24*$L$2*(1+'Financial costs'!$B$26)^(H$3-1) + $A6*2*'Financial costs'!$B$18*$L$2+'Financial costs'!$B$9</f>
        <v>202734.80911363626</v>
      </c>
      <c r="I6" s="3">
        <f>$A6*$J$2/$H$2*2*'Financial costs'!$B$14/'Financial costs'!$B$16 + $A6*2*'Financial costs'!$D$24*$L$2*(1+'Financial costs'!$B$26)^(I$3-1) + $A6*2*'Financial costs'!$B$18*$L$2+'Financial costs'!$B$9</f>
        <v>203180.37196257565</v>
      </c>
      <c r="J6" s="3">
        <f>$A6*$J$2/$H$2*2*'Financial costs'!$B$14/'Financial costs'!$B$16 + $A6*2*'Financial costs'!$D$24*$L$2*(1+'Financial costs'!$B$26)^(J$3-1) + $A6*2*'Financial costs'!$B$18*$L$2+'Financial costs'!$B$9</f>
        <v>203634.84606849385</v>
      </c>
      <c r="K6" s="3">
        <f>$A6*$J$2/$H$2*2*'Financial costs'!$B$14/'Financial costs'!$B$16 + $A6*2*'Financial costs'!$D$24*$L$2*(1+'Financial costs'!$B$26)^(K$3-1) + $A6*2*'Financial costs'!$B$18*$L$2+'Financial costs'!$B$9</f>
        <v>204098.40965653036</v>
      </c>
      <c r="L6" s="3">
        <f>$A6*$J$2/$H$2*2*'Financial costs'!$B$14/'Financial costs'!$B$16 + $A6*2*'Financial costs'!$D$24*$L$2*(1+'Financial costs'!$B$26)^(L$3-1) + $A6*2*'Financial costs'!$B$18*$L$2+'Financial costs'!$B$9</f>
        <v>204571.24451632763</v>
      </c>
      <c r="M6" s="3">
        <f>$A6*$J$2/$H$2*2*'Financial costs'!$B$14/'Financial costs'!$B$16 + $A6*2*'Financial costs'!$D$24*$L$2*(1+'Financial costs'!$B$26)^(M$3-1) + $A6*2*'Financial costs'!$B$18*$L$2+'Financial costs'!$B$9</f>
        <v>205053.53607332087</v>
      </c>
      <c r="N6" s="3">
        <f>$A6*$J$2/$H$2*2*'Financial costs'!$B$14/'Financial costs'!$B$16 + $A6*2*'Financial costs'!$D$24*$L$2*(1+'Financial costs'!$B$26)^(N$3-1) + $A6*2*'Financial costs'!$B$18*$L$2+'Financial costs'!$B$9</f>
        <v>205545.47346145395</v>
      </c>
      <c r="O6" s="3">
        <f>$A6*$J$2/$H$2*2*'Financial costs'!$B$14/'Financial costs'!$B$16 + $A6*2*'Financial costs'!$D$24*$L$2*(1+'Financial costs'!$B$26)^(O$3-1) + $A6*2*'Financial costs'!$B$18*$L$2+'Financial costs'!$B$9</f>
        <v>206047.2495973497</v>
      </c>
      <c r="P6" s="3">
        <f>$A6*$J$2/$H$2*2*'Financial costs'!$B$14/'Financial costs'!$B$16 + $A6*2*'Financial costs'!$D$24*$L$2*(1+'Financial costs'!$B$26)^(P$3-1) + $A6*2*'Financial costs'!$B$18*$L$2+'Financial costs'!$B$9</f>
        <v>206559.06125596334</v>
      </c>
      <c r="Q6" s="3">
        <f>$A6*$J$2/$H$2*2*'Financial costs'!$B$14/'Financial costs'!$B$16 + $A6*2*'Financial costs'!$D$24*$L$2*(1+'Financial costs'!$B$26)^(Q$3-1) + $A6*2*'Financial costs'!$B$18*$L$2+'Financial costs'!$B$9</f>
        <v>207081.10914774929</v>
      </c>
      <c r="R6" s="3">
        <f>$A6*$J$2/$H$2*2*'Financial costs'!$B$14/'Financial costs'!$B$16 + $A6*2*'Financial costs'!$D$24*$L$2*(1+'Financial costs'!$B$26)^(R$3-1) + $A6*2*'Financial costs'!$B$18*$L$2+'Financial costs'!$B$9</f>
        <v>207613.59799737093</v>
      </c>
      <c r="S6" s="3">
        <f>$A6*$J$2/$H$2*2*'Financial costs'!$B$14/'Financial costs'!$B$16 + $A6*2*'Financial costs'!$D$24*$L$2*(1+'Financial costs'!$B$26)^(S$3-1) + $A6*2*'Financial costs'!$B$18*$L$2+'Financial costs'!$B$9</f>
        <v>208156.73662398502</v>
      </c>
      <c r="T6" s="3">
        <f>$A6*$J$2/$H$2*2*'Financial costs'!$B$14/'Financial costs'!$B$16 + $A6*2*'Financial costs'!$D$24*$L$2*(1+'Financial costs'!$B$26)^(T$3-1) + $A6*2*'Financial costs'!$B$18*$L$2+'Financial costs'!$B$9</f>
        <v>208710.73802313139</v>
      </c>
      <c r="U6" s="3">
        <f>$A6*$J$2/$H$2*2*'Financial costs'!$B$14/'Financial costs'!$B$16 + $A6*2*'Financial costs'!$D$24*$L$2*(1+'Financial costs'!$B$26)^(U$3-1) + $A6*2*'Financial costs'!$B$18*$L$2+'Financial costs'!$B$9</f>
        <v>209275.81945026069</v>
      </c>
      <c r="V6" s="3">
        <f>$A6*$J$2/$H$2*2*'Financial costs'!$B$14/'Financial costs'!$B$16 + $A6*2*'Financial costs'!$D$24*$L$2*(1+'Financial costs'!$B$26)^(V$3-1) + $A6*2*'Financial costs'!$B$18*$L$2+'Financial costs'!$B$9</f>
        <v>209852.20250593257</v>
      </c>
      <c r="W6" s="3">
        <f>$A6*$J$2/$H$2*2*'Financial costs'!$B$14/'Financial costs'!$B$16 + $A6*2*'Financial costs'!$D$24*$L$2*(1+'Financial costs'!$B$26)^(W$3-1) + $A6*2*'Financial costs'!$B$18*$L$2+'Financial costs'!$B$9</f>
        <v>210440.11322271789</v>
      </c>
      <c r="X6" s="3">
        <f>$A6*$J$2/$H$2*2*'Financial costs'!$B$14/'Financial costs'!$B$16 + $A6*2*'Financial costs'!$D$24*$L$2*(1+'Financial costs'!$B$26)^(X$3-1) + $A6*2*'Financial costs'!$B$18*$L$2+'Financial costs'!$B$9</f>
        <v>211039.7821538389</v>
      </c>
      <c r="Y6" s="3">
        <f>$A6*$J$2/$H$2*2*'Financial costs'!$B$14/'Financial costs'!$B$16 + $A6*2*'Financial costs'!$D$24*$L$2*(1+'Financial costs'!$B$26)^(Y$3-1) + $A6*2*'Financial costs'!$B$18*$L$2+'Financial costs'!$B$9</f>
        <v>211651.44446358236</v>
      </c>
      <c r="Z6" s="3">
        <f>$A6*$J$2/$H$2*2*'Financial costs'!$B$14/'Financial costs'!$B$16 + $A6*2*'Financial costs'!$D$24*$L$2*(1+'Financial costs'!$B$26)^(Z$3-1) + $A6*2*'Financial costs'!$B$18*$L$2+'Financial costs'!$B$9</f>
        <v>212275.34001952066</v>
      </c>
      <c r="AA6" s="3">
        <f>$A6*$J$2/$H$2*2*'Financial costs'!$B$14/'Financial costs'!$B$16 + $A6*2*'Financial costs'!$D$24*$L$2*(1+'Financial costs'!$B$26)^(AA$3-1) + $A6*2*'Financial costs'!$B$18*$L$2+'Financial costs'!$B$9</f>
        <v>212911.71348657773</v>
      </c>
      <c r="AB6" s="3">
        <f>$A6*$J$2/$H$2*2*'Financial costs'!$B$14/'Financial costs'!$B$16 + $A6*2*'Financial costs'!$D$24*$L$2*(1+'Financial costs'!$B$26)^(AB$3-1) + $A6*2*'Financial costs'!$B$18*$L$2+'Financial costs'!$B$9</f>
        <v>213560.81442297596</v>
      </c>
      <c r="AC6" s="3">
        <f>$A6*$J$2/$H$2*2*'Financial costs'!$B$14/'Financial costs'!$B$16 + $A6*2*'Financial costs'!$D$24*$L$2*(1+'Financial costs'!$B$26)^(AC$3-1) + $A6*2*'Financial costs'!$B$18*$L$2+'Financial costs'!$B$9</f>
        <v>214222.89737810218</v>
      </c>
      <c r="AD6" s="3">
        <f>$A6*$J$2/$H$2*2*'Financial costs'!$B$14/'Financial costs'!$B$16 + $A6*2*'Financial costs'!$D$24*$L$2*(1+'Financial costs'!$B$26)^(AD$3-1) + $A6*2*'Financial costs'!$B$18*$L$2+'Financial costs'!$B$9</f>
        <v>214898.22199233086</v>
      </c>
      <c r="AE6" s="3">
        <f>$A6*$J$2/$H$2*2*'Financial costs'!$B$14/'Financial costs'!$B$16 + $A6*2*'Financial costs'!$D$24*$L$2*(1+'Financial costs'!$B$26)^(AE$3-1) + $A6*2*'Financial costs'!$B$18*$L$2+'Financial costs'!$B$9</f>
        <v>215587.05309884416</v>
      </c>
      <c r="AF6" s="3">
        <f>$A6*$J$2/$H$2*2*'Financial costs'!$B$14/'Financial costs'!$B$16 + $A6*2*'Financial costs'!$D$24*$L$2*(1+'Financial costs'!$B$26)^(AF$3-1) + $A6*2*'Financial costs'!$B$18*$L$2+'Financial costs'!$B$9-'Financial costs'!$B$10*'Financial costs'!$B$8</f>
        <v>-438710.33917251218</v>
      </c>
    </row>
    <row r="7" spans="1:32" x14ac:dyDescent="0.25">
      <c r="A7">
        <v>70</v>
      </c>
      <c r="B7" s="2">
        <f t="shared" si="0"/>
        <v>5320122.962054492</v>
      </c>
      <c r="C7" s="3">
        <f>$A7*$J$2/$H$2*2*'Financial costs'!$B$14/'Financial costs'!$B$16 + $A7*2*'Financial costs'!$D$24*$L$2*(1+'Financial costs'!$B$26)^(C$3-1) + $A7*2*'Financial costs'!$B$18*$L$2+'Financial costs'!$B$8+'Financial costs'!$B$9</f>
        <v>2088835.6825396824</v>
      </c>
      <c r="D7" s="3">
        <f>$A7*$J$2/$H$2*2*'Financial costs'!$B$14/'Financial costs'!$B$16 + $A7*2*'Financial costs'!$D$24*$L$2*(1+'Financial costs'!$B$26)^(D$3-1) + $A7*2*'Financial costs'!$B$18*$L$2+'Financial costs'!$B$9</f>
        <v>217877.9311111111</v>
      </c>
      <c r="E7" s="3">
        <f>$A7*$J$2/$H$2*2*'Financial costs'!$B$14/'Financial costs'!$B$16 + $A7*2*'Financial costs'!$D$24*$L$2*(1+'Financial costs'!$B$26)^(E$3-1) + $A7*2*'Financial costs'!$B$18*$L$2+'Financial costs'!$B$9</f>
        <v>218358.16751111113</v>
      </c>
      <c r="F7" s="3">
        <f>$A7*$J$2/$H$2*2*'Financial costs'!$B$14/'Financial costs'!$B$16 + $A7*2*'Financial costs'!$D$24*$L$2*(1+'Financial costs'!$B$26)^(F$3-1) + $A7*2*'Financial costs'!$B$18*$L$2+'Financial costs'!$B$9</f>
        <v>218848.00863911113</v>
      </c>
      <c r="G7" s="3">
        <f>$A7*$J$2/$H$2*2*'Financial costs'!$B$14/'Financial costs'!$B$16 + $A7*2*'Financial costs'!$D$24*$L$2*(1+'Financial costs'!$B$26)^(G$3-1) + $A7*2*'Financial costs'!$B$18*$L$2+'Financial costs'!$B$9</f>
        <v>219347.64658967112</v>
      </c>
      <c r="H7" s="3">
        <f>$A7*$J$2/$H$2*2*'Financial costs'!$B$14/'Financial costs'!$B$16 + $A7*2*'Financial costs'!$D$24*$L$2*(1+'Financial costs'!$B$26)^(H$3-1) + $A7*2*'Financial costs'!$B$18*$L$2+'Financial costs'!$B$9</f>
        <v>219857.27729924233</v>
      </c>
      <c r="I7" s="3">
        <f>$A7*$J$2/$H$2*2*'Financial costs'!$B$14/'Financial costs'!$B$16 + $A7*2*'Financial costs'!$D$24*$L$2*(1+'Financial costs'!$B$26)^(I$3-1) + $A7*2*'Financial costs'!$B$18*$L$2+'Financial costs'!$B$9</f>
        <v>220377.10062300495</v>
      </c>
      <c r="J7" s="3">
        <f>$A7*$J$2/$H$2*2*'Financial costs'!$B$14/'Financial costs'!$B$16 + $A7*2*'Financial costs'!$D$24*$L$2*(1+'Financial costs'!$B$26)^(J$3-1) + $A7*2*'Financial costs'!$B$18*$L$2+'Financial costs'!$B$9</f>
        <v>220907.32041324279</v>
      </c>
      <c r="K7" s="3">
        <f>$A7*$J$2/$H$2*2*'Financial costs'!$B$14/'Financial costs'!$B$16 + $A7*2*'Financial costs'!$D$24*$L$2*(1+'Financial costs'!$B$26)^(K$3-1) + $A7*2*'Financial costs'!$B$18*$L$2+'Financial costs'!$B$9</f>
        <v>221448.14459928544</v>
      </c>
      <c r="L7" s="3">
        <f>$A7*$J$2/$H$2*2*'Financial costs'!$B$14/'Financial costs'!$B$16 + $A7*2*'Financial costs'!$D$24*$L$2*(1+'Financial costs'!$B$26)^(L$3-1) + $A7*2*'Financial costs'!$B$18*$L$2+'Financial costs'!$B$9</f>
        <v>221999.78526904894</v>
      </c>
      <c r="M7" s="3">
        <f>$A7*$J$2/$H$2*2*'Financial costs'!$B$14/'Financial costs'!$B$16 + $A7*2*'Financial costs'!$D$24*$L$2*(1+'Financial costs'!$B$26)^(M$3-1) + $A7*2*'Financial costs'!$B$18*$L$2+'Financial costs'!$B$9</f>
        <v>222562.45875220769</v>
      </c>
      <c r="N7" s="3">
        <f>$A7*$J$2/$H$2*2*'Financial costs'!$B$14/'Financial costs'!$B$16 + $A7*2*'Financial costs'!$D$24*$L$2*(1+'Financial costs'!$B$26)^(N$3-1) + $A7*2*'Financial costs'!$B$18*$L$2+'Financial costs'!$B$9</f>
        <v>223136.38570502962</v>
      </c>
      <c r="O7" s="3">
        <f>$A7*$J$2/$H$2*2*'Financial costs'!$B$14/'Financial costs'!$B$16 + $A7*2*'Financial costs'!$D$24*$L$2*(1+'Financial costs'!$B$26)^(O$3-1) + $A7*2*'Financial costs'!$B$18*$L$2+'Financial costs'!$B$9</f>
        <v>223721.79119690799</v>
      </c>
      <c r="P7" s="3">
        <f>$A7*$J$2/$H$2*2*'Financial costs'!$B$14/'Financial costs'!$B$16 + $A7*2*'Financial costs'!$D$24*$L$2*(1+'Financial costs'!$B$26)^(P$3-1) + $A7*2*'Financial costs'!$B$18*$L$2+'Financial costs'!$B$9</f>
        <v>224318.90479862393</v>
      </c>
      <c r="Q7" s="3">
        <f>$A7*$J$2/$H$2*2*'Financial costs'!$B$14/'Financial costs'!$B$16 + $A7*2*'Financial costs'!$D$24*$L$2*(1+'Financial costs'!$B$26)^(Q$3-1) + $A7*2*'Financial costs'!$B$18*$L$2+'Financial costs'!$B$9</f>
        <v>224927.96067237417</v>
      </c>
      <c r="R7" s="3">
        <f>$A7*$J$2/$H$2*2*'Financial costs'!$B$14/'Financial costs'!$B$16 + $A7*2*'Financial costs'!$D$24*$L$2*(1+'Financial costs'!$B$26)^(R$3-1) + $A7*2*'Financial costs'!$B$18*$L$2+'Financial costs'!$B$9</f>
        <v>225549.19766359945</v>
      </c>
      <c r="S7" s="3">
        <f>$A7*$J$2/$H$2*2*'Financial costs'!$B$14/'Financial costs'!$B$16 + $A7*2*'Financial costs'!$D$24*$L$2*(1+'Financial costs'!$B$26)^(S$3-1) + $A7*2*'Financial costs'!$B$18*$L$2+'Financial costs'!$B$9</f>
        <v>226182.85939464922</v>
      </c>
      <c r="T7" s="3">
        <f>$A7*$J$2/$H$2*2*'Financial costs'!$B$14/'Financial costs'!$B$16 + $A7*2*'Financial costs'!$D$24*$L$2*(1+'Financial costs'!$B$26)^(T$3-1) + $A7*2*'Financial costs'!$B$18*$L$2+'Financial costs'!$B$9</f>
        <v>226829.19436031996</v>
      </c>
      <c r="U7" s="3">
        <f>$A7*$J$2/$H$2*2*'Financial costs'!$B$14/'Financial costs'!$B$16 + $A7*2*'Financial costs'!$D$24*$L$2*(1+'Financial costs'!$B$26)^(U$3-1) + $A7*2*'Financial costs'!$B$18*$L$2+'Financial costs'!$B$9</f>
        <v>227488.45602530416</v>
      </c>
      <c r="V7" s="3">
        <f>$A7*$J$2/$H$2*2*'Financial costs'!$B$14/'Financial costs'!$B$16 + $A7*2*'Financial costs'!$D$24*$L$2*(1+'Financial costs'!$B$26)^(V$3-1) + $A7*2*'Financial costs'!$B$18*$L$2+'Financial costs'!$B$9</f>
        <v>228160.902923588</v>
      </c>
      <c r="W7" s="3">
        <f>$A7*$J$2/$H$2*2*'Financial costs'!$B$14/'Financial costs'!$B$16 + $A7*2*'Financial costs'!$D$24*$L$2*(1+'Financial costs'!$B$26)^(W$3-1) + $A7*2*'Financial costs'!$B$18*$L$2+'Financial costs'!$B$9</f>
        <v>228846.79875983755</v>
      </c>
      <c r="X7" s="3">
        <f>$A7*$J$2/$H$2*2*'Financial costs'!$B$14/'Financial costs'!$B$16 + $A7*2*'Financial costs'!$D$24*$L$2*(1+'Financial costs'!$B$26)^(X$3-1) + $A7*2*'Financial costs'!$B$18*$L$2+'Financial costs'!$B$9</f>
        <v>229546.41251281206</v>
      </c>
      <c r="Y7" s="3">
        <f>$A7*$J$2/$H$2*2*'Financial costs'!$B$14/'Financial costs'!$B$16 + $A7*2*'Financial costs'!$D$24*$L$2*(1+'Financial costs'!$B$26)^(Y$3-1) + $A7*2*'Financial costs'!$B$18*$L$2+'Financial costs'!$B$9</f>
        <v>230260.0185408461</v>
      </c>
      <c r="Z7" s="3">
        <f>$A7*$J$2/$H$2*2*'Financial costs'!$B$14/'Financial costs'!$B$16 + $A7*2*'Financial costs'!$D$24*$L$2*(1+'Financial costs'!$B$26)^(Z$3-1) + $A7*2*'Financial costs'!$B$18*$L$2+'Financial costs'!$B$9</f>
        <v>230987.89668944079</v>
      </c>
      <c r="AA7" s="3">
        <f>$A7*$J$2/$H$2*2*'Financial costs'!$B$14/'Financial costs'!$B$16 + $A7*2*'Financial costs'!$D$24*$L$2*(1+'Financial costs'!$B$26)^(AA$3-1) + $A7*2*'Financial costs'!$B$18*$L$2+'Financial costs'!$B$9</f>
        <v>231730.33240100738</v>
      </c>
      <c r="AB7" s="3">
        <f>$A7*$J$2/$H$2*2*'Financial costs'!$B$14/'Financial costs'!$B$16 + $A7*2*'Financial costs'!$D$24*$L$2*(1+'Financial costs'!$B$26)^(AB$3-1) + $A7*2*'Financial costs'!$B$18*$L$2+'Financial costs'!$B$9</f>
        <v>232487.61682680532</v>
      </c>
      <c r="AC7" s="3">
        <f>$A7*$J$2/$H$2*2*'Financial costs'!$B$14/'Financial costs'!$B$16 + $A7*2*'Financial costs'!$D$24*$L$2*(1+'Financial costs'!$B$26)^(AC$3-1) + $A7*2*'Financial costs'!$B$18*$L$2+'Financial costs'!$B$9</f>
        <v>233260.04694111919</v>
      </c>
      <c r="AD7" s="3">
        <f>$A7*$J$2/$H$2*2*'Financial costs'!$B$14/'Financial costs'!$B$16 + $A7*2*'Financial costs'!$D$24*$L$2*(1+'Financial costs'!$B$26)^(AD$3-1) + $A7*2*'Financial costs'!$B$18*$L$2+'Financial costs'!$B$9</f>
        <v>234047.92565771934</v>
      </c>
      <c r="AE7" s="3">
        <f>$A7*$J$2/$H$2*2*'Financial costs'!$B$14/'Financial costs'!$B$16 + $A7*2*'Financial costs'!$D$24*$L$2*(1+'Financial costs'!$B$26)^(AE$3-1) + $A7*2*'Financial costs'!$B$18*$L$2+'Financial costs'!$B$9</f>
        <v>234851.56194865151</v>
      </c>
      <c r="AF7" s="3">
        <f>$A7*$J$2/$H$2*2*'Financial costs'!$B$14/'Financial costs'!$B$16 + $A7*2*'Financial costs'!$D$24*$L$2*(1+'Financial costs'!$B$26)^(AF$3-1) + $A7*2*'Financial costs'!$B$18*$L$2+'Financial costs'!$B$9-'Financial costs'!$B$10*'Financial costs'!$B$8</f>
        <v>-419328.72903459752</v>
      </c>
    </row>
    <row r="8" spans="1:32" x14ac:dyDescent="0.25">
      <c r="A8">
        <v>80</v>
      </c>
      <c r="B8" s="2">
        <f t="shared" si="0"/>
        <v>5604939.6582139619</v>
      </c>
      <c r="C8" s="3">
        <f>$A8*$J$2/$H$2*2*'Financial costs'!$B$14/'Financial costs'!$B$16 + $A8*2*'Financial costs'!$D$24*$L$2*(1+'Financial costs'!$B$26)^(C$3-1) + $A8*2*'Financial costs'!$B$18*$L$2+'Financial costs'!$B$8+'Financial costs'!$B$9</f>
        <v>2105608.1269841269</v>
      </c>
      <c r="D8" s="3">
        <f>$A8*$J$2/$H$2*2*'Financial costs'!$B$14/'Financial costs'!$B$16 + $A8*2*'Financial costs'!$D$24*$L$2*(1+'Financial costs'!$B$26)^(D$3-1) + $A8*2*'Financial costs'!$B$18*$L$2+'Financial costs'!$B$9</f>
        <v>234717.63555555555</v>
      </c>
      <c r="E8" s="3">
        <f>$A8*$J$2/$H$2*2*'Financial costs'!$B$14/'Financial costs'!$B$16 + $A8*2*'Financial costs'!$D$24*$L$2*(1+'Financial costs'!$B$26)^(E$3-1) + $A8*2*'Financial costs'!$B$18*$L$2+'Financial costs'!$B$9</f>
        <v>235266.47715555553</v>
      </c>
      <c r="F8" s="3">
        <f>$A8*$J$2/$H$2*2*'Financial costs'!$B$14/'Financial costs'!$B$16 + $A8*2*'Financial costs'!$D$24*$L$2*(1+'Financial costs'!$B$26)^(F$3-1) + $A8*2*'Financial costs'!$B$18*$L$2+'Financial costs'!$B$9</f>
        <v>235826.29558755553</v>
      </c>
      <c r="G8" s="3">
        <f>$A8*$J$2/$H$2*2*'Financial costs'!$B$14/'Financial costs'!$B$16 + $A8*2*'Financial costs'!$D$24*$L$2*(1+'Financial costs'!$B$26)^(G$3-1) + $A8*2*'Financial costs'!$B$18*$L$2+'Financial costs'!$B$9</f>
        <v>236397.31038819556</v>
      </c>
      <c r="H8" s="3">
        <f>$A8*$J$2/$H$2*2*'Financial costs'!$B$14/'Financial costs'!$B$16 + $A8*2*'Financial costs'!$D$24*$L$2*(1+'Financial costs'!$B$26)^(H$3-1) + $A8*2*'Financial costs'!$B$18*$L$2+'Financial costs'!$B$9</f>
        <v>236979.74548484833</v>
      </c>
      <c r="I8" s="3">
        <f>$A8*$J$2/$H$2*2*'Financial costs'!$B$14/'Financial costs'!$B$16 + $A8*2*'Financial costs'!$D$24*$L$2*(1+'Financial costs'!$B$26)^(I$3-1) + $A8*2*'Financial costs'!$B$18*$L$2+'Financial costs'!$B$9</f>
        <v>237573.8292834342</v>
      </c>
      <c r="J8" s="3">
        <f>$A8*$J$2/$H$2*2*'Financial costs'!$B$14/'Financial costs'!$B$16 + $A8*2*'Financial costs'!$D$24*$L$2*(1+'Financial costs'!$B$26)^(J$3-1) + $A8*2*'Financial costs'!$B$18*$L$2+'Financial costs'!$B$9</f>
        <v>238179.79475799177</v>
      </c>
      <c r="K8" s="3">
        <f>$A8*$J$2/$H$2*2*'Financial costs'!$B$14/'Financial costs'!$B$16 + $A8*2*'Financial costs'!$D$24*$L$2*(1+'Financial costs'!$B$26)^(K$3-1) + $A8*2*'Financial costs'!$B$18*$L$2+'Financial costs'!$B$9</f>
        <v>238797.87954204049</v>
      </c>
      <c r="L8" s="3">
        <f>$A8*$J$2/$H$2*2*'Financial costs'!$B$14/'Financial costs'!$B$16 + $A8*2*'Financial costs'!$D$24*$L$2*(1+'Financial costs'!$B$26)^(L$3-1) + $A8*2*'Financial costs'!$B$18*$L$2+'Financial costs'!$B$9</f>
        <v>239428.32602177019</v>
      </c>
      <c r="M8" s="3">
        <f>$A8*$J$2/$H$2*2*'Financial costs'!$B$14/'Financial costs'!$B$16 + $A8*2*'Financial costs'!$D$24*$L$2*(1+'Financial costs'!$B$26)^(M$3-1) + $A8*2*'Financial costs'!$B$18*$L$2+'Financial costs'!$B$9</f>
        <v>240071.38143109449</v>
      </c>
      <c r="N8" s="3">
        <f>$A8*$J$2/$H$2*2*'Financial costs'!$B$14/'Financial costs'!$B$16 + $A8*2*'Financial costs'!$D$24*$L$2*(1+'Financial costs'!$B$26)^(N$3-1) + $A8*2*'Financial costs'!$B$18*$L$2+'Financial costs'!$B$9</f>
        <v>240727.29794860526</v>
      </c>
      <c r="O8" s="3">
        <f>$A8*$J$2/$H$2*2*'Financial costs'!$B$14/'Financial costs'!$B$16 + $A8*2*'Financial costs'!$D$24*$L$2*(1+'Financial costs'!$B$26)^(O$3-1) + $A8*2*'Financial costs'!$B$18*$L$2+'Financial costs'!$B$9</f>
        <v>241396.33279646625</v>
      </c>
      <c r="P8" s="3">
        <f>$A8*$J$2/$H$2*2*'Financial costs'!$B$14/'Financial costs'!$B$16 + $A8*2*'Financial costs'!$D$24*$L$2*(1+'Financial costs'!$B$26)^(P$3-1) + $A8*2*'Financial costs'!$B$18*$L$2+'Financial costs'!$B$9</f>
        <v>242078.74834128446</v>
      </c>
      <c r="Q8" s="3">
        <f>$A8*$J$2/$H$2*2*'Financial costs'!$B$14/'Financial costs'!$B$16 + $A8*2*'Financial costs'!$D$24*$L$2*(1+'Financial costs'!$B$26)^(Q$3-1) + $A8*2*'Financial costs'!$B$18*$L$2+'Financial costs'!$B$9</f>
        <v>242774.81219699906</v>
      </c>
      <c r="R8" s="3">
        <f>$A8*$J$2/$H$2*2*'Financial costs'!$B$14/'Financial costs'!$B$16 + $A8*2*'Financial costs'!$D$24*$L$2*(1+'Financial costs'!$B$26)^(R$3-1) + $A8*2*'Financial costs'!$B$18*$L$2+'Financial costs'!$B$9</f>
        <v>243484.79732982791</v>
      </c>
      <c r="S8" s="3">
        <f>$A8*$J$2/$H$2*2*'Financial costs'!$B$14/'Financial costs'!$B$16 + $A8*2*'Financial costs'!$D$24*$L$2*(1+'Financial costs'!$B$26)^(S$3-1) + $A8*2*'Financial costs'!$B$18*$L$2+'Financial costs'!$B$9</f>
        <v>244208.98216531338</v>
      </c>
      <c r="T8" s="3">
        <f>$A8*$J$2/$H$2*2*'Financial costs'!$B$14/'Financial costs'!$B$16 + $A8*2*'Financial costs'!$D$24*$L$2*(1+'Financial costs'!$B$26)^(T$3-1) + $A8*2*'Financial costs'!$B$18*$L$2+'Financial costs'!$B$9</f>
        <v>244947.65069750854</v>
      </c>
      <c r="U8" s="3">
        <f>$A8*$J$2/$H$2*2*'Financial costs'!$B$14/'Financial costs'!$B$16 + $A8*2*'Financial costs'!$D$24*$L$2*(1+'Financial costs'!$B$26)^(U$3-1) + $A8*2*'Financial costs'!$B$18*$L$2+'Financial costs'!$B$9</f>
        <v>245701.09260034759</v>
      </c>
      <c r="V8" s="3">
        <f>$A8*$J$2/$H$2*2*'Financial costs'!$B$14/'Financial costs'!$B$16 + $A8*2*'Financial costs'!$D$24*$L$2*(1+'Financial costs'!$B$26)^(V$3-1) + $A8*2*'Financial costs'!$B$18*$L$2+'Financial costs'!$B$9</f>
        <v>246469.60334124343</v>
      </c>
      <c r="W8" s="3">
        <f>$A8*$J$2/$H$2*2*'Financial costs'!$B$14/'Financial costs'!$B$16 + $A8*2*'Financial costs'!$D$24*$L$2*(1+'Financial costs'!$B$26)^(W$3-1) + $A8*2*'Financial costs'!$B$18*$L$2+'Financial costs'!$B$9</f>
        <v>247253.48429695718</v>
      </c>
      <c r="X8" s="3">
        <f>$A8*$J$2/$H$2*2*'Financial costs'!$B$14/'Financial costs'!$B$16 + $A8*2*'Financial costs'!$D$24*$L$2*(1+'Financial costs'!$B$26)^(X$3-1) + $A8*2*'Financial costs'!$B$18*$L$2+'Financial costs'!$B$9</f>
        <v>248053.0428717852</v>
      </c>
      <c r="Y8" s="3">
        <f>$A8*$J$2/$H$2*2*'Financial costs'!$B$14/'Financial costs'!$B$16 + $A8*2*'Financial costs'!$D$24*$L$2*(1+'Financial costs'!$B$26)^(Y$3-1) + $A8*2*'Financial costs'!$B$18*$L$2+'Financial costs'!$B$9</f>
        <v>248868.5926181098</v>
      </c>
      <c r="Z8" s="3">
        <f>$A8*$J$2/$H$2*2*'Financial costs'!$B$14/'Financial costs'!$B$16 + $A8*2*'Financial costs'!$D$24*$L$2*(1+'Financial costs'!$B$26)^(Z$3-1) + $A8*2*'Financial costs'!$B$18*$L$2+'Financial costs'!$B$9</f>
        <v>249700.45335936089</v>
      </c>
      <c r="AA8" s="3">
        <f>$A8*$J$2/$H$2*2*'Financial costs'!$B$14/'Financial costs'!$B$16 + $A8*2*'Financial costs'!$D$24*$L$2*(1+'Financial costs'!$B$26)^(AA$3-1) + $A8*2*'Financial costs'!$B$18*$L$2+'Financial costs'!$B$9</f>
        <v>250548.95131543698</v>
      </c>
      <c r="AB8" s="3">
        <f>$A8*$J$2/$H$2*2*'Financial costs'!$B$14/'Financial costs'!$B$16 + $A8*2*'Financial costs'!$D$24*$L$2*(1+'Financial costs'!$B$26)^(AB$3-1) + $A8*2*'Financial costs'!$B$18*$L$2+'Financial costs'!$B$9</f>
        <v>251414.41923063464</v>
      </c>
      <c r="AC8" s="3">
        <f>$A8*$J$2/$H$2*2*'Financial costs'!$B$14/'Financial costs'!$B$16 + $A8*2*'Financial costs'!$D$24*$L$2*(1+'Financial costs'!$B$26)^(AC$3-1) + $A8*2*'Financial costs'!$B$18*$L$2+'Financial costs'!$B$9</f>
        <v>252297.1965041362</v>
      </c>
      <c r="AD8" s="3">
        <f>$A8*$J$2/$H$2*2*'Financial costs'!$B$14/'Financial costs'!$B$16 + $A8*2*'Financial costs'!$D$24*$L$2*(1+'Financial costs'!$B$26)^(AD$3-1) + $A8*2*'Financial costs'!$B$18*$L$2+'Financial costs'!$B$9</f>
        <v>253197.62932310783</v>
      </c>
      <c r="AE8" s="3">
        <f>$A8*$J$2/$H$2*2*'Financial costs'!$B$14/'Financial costs'!$B$16 + $A8*2*'Financial costs'!$D$24*$L$2*(1+'Financial costs'!$B$26)^(AE$3-1) + $A8*2*'Financial costs'!$B$18*$L$2+'Financial costs'!$B$9</f>
        <v>254116.07079845888</v>
      </c>
      <c r="AF8" s="3">
        <f>$A8*$J$2/$H$2*2*'Financial costs'!$B$14/'Financial costs'!$B$16 + $A8*2*'Financial costs'!$D$24*$L$2*(1+'Financial costs'!$B$26)^(AF$3-1) + $A8*2*'Financial costs'!$B$18*$L$2+'Financial costs'!$B$9-'Financial costs'!$B$10*'Financial costs'!$B$8</f>
        <v>-399947.11889668298</v>
      </c>
    </row>
    <row r="9" spans="1:32" x14ac:dyDescent="0.25">
      <c r="A9">
        <v>90</v>
      </c>
      <c r="B9" s="2">
        <f t="shared" si="0"/>
        <v>5889756.3543734318</v>
      </c>
      <c r="C9" s="3">
        <f>$A9*$J$2/$H$2*2*'Financial costs'!$B$14/'Financial costs'!$B$16 + $A9*2*'Financial costs'!$D$24*$L$2*(1+'Financial costs'!$B$26)^(C$3-1) + $A9*2*'Financial costs'!$B$18*$L$2+'Financial costs'!$B$8+'Financial costs'!$B$9</f>
        <v>2122380.5714285714</v>
      </c>
      <c r="D9" s="3">
        <f>$A9*$J$2/$H$2*2*'Financial costs'!$B$14/'Financial costs'!$B$16 + $A9*2*'Financial costs'!$D$24*$L$2*(1+'Financial costs'!$B$26)^(D$3-1) + $A9*2*'Financial costs'!$B$18*$L$2+'Financial costs'!$B$9</f>
        <v>251557.34000000003</v>
      </c>
      <c r="E9" s="3">
        <f>$A9*$J$2/$H$2*2*'Financial costs'!$B$14/'Financial costs'!$B$16 + $A9*2*'Financial costs'!$D$24*$L$2*(1+'Financial costs'!$B$26)^(E$3-1) + $A9*2*'Financial costs'!$B$18*$L$2+'Financial costs'!$B$9</f>
        <v>252174.7868</v>
      </c>
      <c r="F9" s="3">
        <f>$A9*$J$2/$H$2*2*'Financial costs'!$B$14/'Financial costs'!$B$16 + $A9*2*'Financial costs'!$D$24*$L$2*(1+'Financial costs'!$B$26)^(F$3-1) + $A9*2*'Financial costs'!$B$18*$L$2+'Financial costs'!$B$9</f>
        <v>252804.582536</v>
      </c>
      <c r="G9" s="3">
        <f>$A9*$J$2/$H$2*2*'Financial costs'!$B$14/'Financial costs'!$B$16 + $A9*2*'Financial costs'!$D$24*$L$2*(1+'Financial costs'!$B$26)^(G$3-1) + $A9*2*'Financial costs'!$B$18*$L$2+'Financial costs'!$B$9</f>
        <v>253446.97418672004</v>
      </c>
      <c r="H9" s="3">
        <f>$A9*$J$2/$H$2*2*'Financial costs'!$B$14/'Financial costs'!$B$16 + $A9*2*'Financial costs'!$D$24*$L$2*(1+'Financial costs'!$B$26)^(H$3-1) + $A9*2*'Financial costs'!$B$18*$L$2+'Financial costs'!$B$9</f>
        <v>254102.2136704544</v>
      </c>
      <c r="I9" s="3">
        <f>$A9*$J$2/$H$2*2*'Financial costs'!$B$14/'Financial costs'!$B$16 + $A9*2*'Financial costs'!$D$24*$L$2*(1+'Financial costs'!$B$26)^(I$3-1) + $A9*2*'Financial costs'!$B$18*$L$2+'Financial costs'!$B$9</f>
        <v>254770.5579438635</v>
      </c>
      <c r="J9" s="3">
        <f>$A9*$J$2/$H$2*2*'Financial costs'!$B$14/'Financial costs'!$B$16 + $A9*2*'Financial costs'!$D$24*$L$2*(1+'Financial costs'!$B$26)^(J$3-1) + $A9*2*'Financial costs'!$B$18*$L$2+'Financial costs'!$B$9</f>
        <v>255452.26910274074</v>
      </c>
      <c r="K9" s="3">
        <f>$A9*$J$2/$H$2*2*'Financial costs'!$B$14/'Financial costs'!$B$16 + $A9*2*'Financial costs'!$D$24*$L$2*(1+'Financial costs'!$B$26)^(K$3-1) + $A9*2*'Financial costs'!$B$18*$L$2+'Financial costs'!$B$9</f>
        <v>256147.6144847956</v>
      </c>
      <c r="L9" s="3">
        <f>$A9*$J$2/$H$2*2*'Financial costs'!$B$14/'Financial costs'!$B$16 + $A9*2*'Financial costs'!$D$24*$L$2*(1+'Financial costs'!$B$26)^(L$3-1) + $A9*2*'Financial costs'!$B$18*$L$2+'Financial costs'!$B$9</f>
        <v>256856.8667744915</v>
      </c>
      <c r="M9" s="3">
        <f>$A9*$J$2/$H$2*2*'Financial costs'!$B$14/'Financial costs'!$B$16 + $A9*2*'Financial costs'!$D$24*$L$2*(1+'Financial costs'!$B$26)^(M$3-1) + $A9*2*'Financial costs'!$B$18*$L$2+'Financial costs'!$B$9</f>
        <v>257580.30410998134</v>
      </c>
      <c r="N9" s="3">
        <f>$A9*$J$2/$H$2*2*'Financial costs'!$B$14/'Financial costs'!$B$16 + $A9*2*'Financial costs'!$D$24*$L$2*(1+'Financial costs'!$B$26)^(N$3-1) + $A9*2*'Financial costs'!$B$18*$L$2+'Financial costs'!$B$9</f>
        <v>258318.21019218094</v>
      </c>
      <c r="O9" s="3">
        <f>$A9*$J$2/$H$2*2*'Financial costs'!$B$14/'Financial costs'!$B$16 + $A9*2*'Financial costs'!$D$24*$L$2*(1+'Financial costs'!$B$26)^(O$3-1) + $A9*2*'Financial costs'!$B$18*$L$2+'Financial costs'!$B$9</f>
        <v>259070.87439602456</v>
      </c>
      <c r="P9" s="3">
        <f>$A9*$J$2/$H$2*2*'Financial costs'!$B$14/'Financial costs'!$B$16 + $A9*2*'Financial costs'!$D$24*$L$2*(1+'Financial costs'!$B$26)^(P$3-1) + $A9*2*'Financial costs'!$B$18*$L$2+'Financial costs'!$B$9</f>
        <v>259838.59188394505</v>
      </c>
      <c r="Q9" s="3">
        <f>$A9*$J$2/$H$2*2*'Financial costs'!$B$14/'Financial costs'!$B$16 + $A9*2*'Financial costs'!$D$24*$L$2*(1+'Financial costs'!$B$26)^(Q$3-1) + $A9*2*'Financial costs'!$B$18*$L$2+'Financial costs'!$B$9</f>
        <v>260621.66372162395</v>
      </c>
      <c r="R9" s="3">
        <f>$A9*$J$2/$H$2*2*'Financial costs'!$B$14/'Financial costs'!$B$16 + $A9*2*'Financial costs'!$D$24*$L$2*(1+'Financial costs'!$B$26)^(R$3-1) + $A9*2*'Financial costs'!$B$18*$L$2+'Financial costs'!$B$9</f>
        <v>261420.39699605643</v>
      </c>
      <c r="S9" s="3">
        <f>$A9*$J$2/$H$2*2*'Financial costs'!$B$14/'Financial costs'!$B$16 + $A9*2*'Financial costs'!$D$24*$L$2*(1+'Financial costs'!$B$26)^(S$3-1) + $A9*2*'Financial costs'!$B$18*$L$2+'Financial costs'!$B$9</f>
        <v>262235.10493597755</v>
      </c>
      <c r="T9" s="3">
        <f>$A9*$J$2/$H$2*2*'Financial costs'!$B$14/'Financial costs'!$B$16 + $A9*2*'Financial costs'!$D$24*$L$2*(1+'Financial costs'!$B$26)^(T$3-1) + $A9*2*'Financial costs'!$B$18*$L$2+'Financial costs'!$B$9</f>
        <v>263066.10703469714</v>
      </c>
      <c r="U9" s="3">
        <f>$A9*$J$2/$H$2*2*'Financial costs'!$B$14/'Financial costs'!$B$16 + $A9*2*'Financial costs'!$D$24*$L$2*(1+'Financial costs'!$B$26)^(U$3-1) + $A9*2*'Financial costs'!$B$18*$L$2+'Financial costs'!$B$9</f>
        <v>263913.72917539108</v>
      </c>
      <c r="V9" s="3">
        <f>$A9*$J$2/$H$2*2*'Financial costs'!$B$14/'Financial costs'!$B$16 + $A9*2*'Financial costs'!$D$24*$L$2*(1+'Financial costs'!$B$26)^(V$3-1) + $A9*2*'Financial costs'!$B$18*$L$2+'Financial costs'!$B$9</f>
        <v>264778.30375889887</v>
      </c>
      <c r="W9" s="3">
        <f>$A9*$J$2/$H$2*2*'Financial costs'!$B$14/'Financial costs'!$B$16 + $A9*2*'Financial costs'!$D$24*$L$2*(1+'Financial costs'!$B$26)^(W$3-1) + $A9*2*'Financial costs'!$B$18*$L$2+'Financial costs'!$B$9</f>
        <v>265660.16983407689</v>
      </c>
      <c r="X9" s="3">
        <f>$A9*$J$2/$H$2*2*'Financial costs'!$B$14/'Financial costs'!$B$16 + $A9*2*'Financial costs'!$D$24*$L$2*(1+'Financial costs'!$B$26)^(X$3-1) + $A9*2*'Financial costs'!$B$18*$L$2+'Financial costs'!$B$9</f>
        <v>266559.6732307584</v>
      </c>
      <c r="Y9" s="3">
        <f>$A9*$J$2/$H$2*2*'Financial costs'!$B$14/'Financial costs'!$B$16 + $A9*2*'Financial costs'!$D$24*$L$2*(1+'Financial costs'!$B$26)^(Y$3-1) + $A9*2*'Financial costs'!$B$18*$L$2+'Financial costs'!$B$9</f>
        <v>267477.1666953736</v>
      </c>
      <c r="Z9" s="3">
        <f>$A9*$J$2/$H$2*2*'Financial costs'!$B$14/'Financial costs'!$B$16 + $A9*2*'Financial costs'!$D$24*$L$2*(1+'Financial costs'!$B$26)^(Z$3-1) + $A9*2*'Financial costs'!$B$18*$L$2+'Financial costs'!$B$9</f>
        <v>268413.01002928102</v>
      </c>
      <c r="AA9" s="3">
        <f>$A9*$J$2/$H$2*2*'Financial costs'!$B$14/'Financial costs'!$B$16 + $A9*2*'Financial costs'!$D$24*$L$2*(1+'Financial costs'!$B$26)^(AA$3-1) + $A9*2*'Financial costs'!$B$18*$L$2+'Financial costs'!$B$9</f>
        <v>269367.57022986666</v>
      </c>
      <c r="AB9" s="3">
        <f>$A9*$J$2/$H$2*2*'Financial costs'!$B$14/'Financial costs'!$B$16 + $A9*2*'Financial costs'!$D$24*$L$2*(1+'Financial costs'!$B$26)^(AB$3-1) + $A9*2*'Financial costs'!$B$18*$L$2+'Financial costs'!$B$9</f>
        <v>270341.22163446399</v>
      </c>
      <c r="AC9" s="3">
        <f>$A9*$J$2/$H$2*2*'Financial costs'!$B$14/'Financial costs'!$B$16 + $A9*2*'Financial costs'!$D$24*$L$2*(1+'Financial costs'!$B$26)^(AC$3-1) + $A9*2*'Financial costs'!$B$18*$L$2+'Financial costs'!$B$9</f>
        <v>271334.34606715327</v>
      </c>
      <c r="AD9" s="3">
        <f>$A9*$J$2/$H$2*2*'Financial costs'!$B$14/'Financial costs'!$B$16 + $A9*2*'Financial costs'!$D$24*$L$2*(1+'Financial costs'!$B$26)^(AD$3-1) + $A9*2*'Financial costs'!$B$18*$L$2+'Financial costs'!$B$9</f>
        <v>272347.33298849635</v>
      </c>
      <c r="AE9" s="3">
        <f>$A9*$J$2/$H$2*2*'Financial costs'!$B$14/'Financial costs'!$B$16 + $A9*2*'Financial costs'!$D$24*$L$2*(1+'Financial costs'!$B$26)^(AE$3-1) + $A9*2*'Financial costs'!$B$18*$L$2+'Financial costs'!$B$9</f>
        <v>273380.57964826626</v>
      </c>
      <c r="AF9" s="3">
        <f>$A9*$J$2/$H$2*2*'Financial costs'!$B$14/'Financial costs'!$B$16 + $A9*2*'Financial costs'!$D$24*$L$2*(1+'Financial costs'!$B$26)^(AF$3-1) + $A9*2*'Financial costs'!$B$18*$L$2+'Financial costs'!$B$9-'Financial costs'!$B$10*'Financial costs'!$B$8</f>
        <v>-380565.50875876832</v>
      </c>
    </row>
    <row r="10" spans="1:32" x14ac:dyDescent="0.25">
      <c r="A10">
        <v>100</v>
      </c>
      <c r="B10" s="2">
        <f t="shared" si="0"/>
        <v>6174573.0505329026</v>
      </c>
      <c r="C10" s="3">
        <f>$A10*$J$2/$H$2*2*'Financial costs'!$B$14/'Financial costs'!$B$16 + $A10*2*'Financial costs'!$D$24*$L$2*(1+'Financial costs'!$B$26)^(C$3-1) + $A10*2*'Financial costs'!$B$18*$L$2+'Financial costs'!$B$8+'Financial costs'!$B$9</f>
        <v>2139153.0158730159</v>
      </c>
      <c r="D10" s="3">
        <f>$A10*$J$2/$H$2*2*'Financial costs'!$B$14/'Financial costs'!$B$16 + $A10*2*'Financial costs'!$D$24*$L$2*(1+'Financial costs'!$B$26)^(D$3-1) + $A10*2*'Financial costs'!$B$18*$L$2+'Financial costs'!$B$9</f>
        <v>268397.04444444447</v>
      </c>
      <c r="E10" s="3">
        <f>$A10*$J$2/$H$2*2*'Financial costs'!$B$14/'Financial costs'!$B$16 + $A10*2*'Financial costs'!$D$24*$L$2*(1+'Financial costs'!$B$26)^(E$3-1) + $A10*2*'Financial costs'!$B$18*$L$2+'Financial costs'!$B$9</f>
        <v>269083.09644444444</v>
      </c>
      <c r="F10" s="3">
        <f>$A10*$J$2/$H$2*2*'Financial costs'!$B$14/'Financial costs'!$B$16 + $A10*2*'Financial costs'!$D$24*$L$2*(1+'Financial costs'!$B$26)^(F$3-1) + $A10*2*'Financial costs'!$B$18*$L$2+'Financial costs'!$B$9</f>
        <v>269782.86948444444</v>
      </c>
      <c r="G10" s="3">
        <f>$A10*$J$2/$H$2*2*'Financial costs'!$B$14/'Financial costs'!$B$16 + $A10*2*'Financial costs'!$D$24*$L$2*(1+'Financial costs'!$B$26)^(G$3-1) + $A10*2*'Financial costs'!$B$18*$L$2+'Financial costs'!$B$9</f>
        <v>270496.63798524445</v>
      </c>
      <c r="H10" s="3">
        <f>$A10*$J$2/$H$2*2*'Financial costs'!$B$14/'Financial costs'!$B$16 + $A10*2*'Financial costs'!$D$24*$L$2*(1+'Financial costs'!$B$26)^(H$3-1) + $A10*2*'Financial costs'!$B$18*$L$2+'Financial costs'!$B$9</f>
        <v>271224.68185606046</v>
      </c>
      <c r="I10" s="3">
        <f>$A10*$J$2/$H$2*2*'Financial costs'!$B$14/'Financial costs'!$B$16 + $A10*2*'Financial costs'!$D$24*$L$2*(1+'Financial costs'!$B$26)^(I$3-1) + $A10*2*'Financial costs'!$B$18*$L$2+'Financial costs'!$B$9</f>
        <v>271967.28660429275</v>
      </c>
      <c r="J10" s="3">
        <f>$A10*$J$2/$H$2*2*'Financial costs'!$B$14/'Financial costs'!$B$16 + $A10*2*'Financial costs'!$D$24*$L$2*(1+'Financial costs'!$B$26)^(J$3-1) + $A10*2*'Financial costs'!$B$18*$L$2+'Financial costs'!$B$9</f>
        <v>272724.74344748969</v>
      </c>
      <c r="K10" s="3">
        <f>$A10*$J$2/$H$2*2*'Financial costs'!$B$14/'Financial costs'!$B$16 + $A10*2*'Financial costs'!$D$24*$L$2*(1+'Financial costs'!$B$26)^(K$3-1) + $A10*2*'Financial costs'!$B$18*$L$2+'Financial costs'!$B$9</f>
        <v>273497.34942755062</v>
      </c>
      <c r="L10" s="3">
        <f>$A10*$J$2/$H$2*2*'Financial costs'!$B$14/'Financial costs'!$B$16 + $A10*2*'Financial costs'!$D$24*$L$2*(1+'Financial costs'!$B$26)^(L$3-1) + $A10*2*'Financial costs'!$B$18*$L$2+'Financial costs'!$B$9</f>
        <v>274285.40752721275</v>
      </c>
      <c r="M10" s="3">
        <f>$A10*$J$2/$H$2*2*'Financial costs'!$B$14/'Financial costs'!$B$16 + $A10*2*'Financial costs'!$D$24*$L$2*(1+'Financial costs'!$B$26)^(M$3-1) + $A10*2*'Financial costs'!$B$18*$L$2+'Financial costs'!$B$9</f>
        <v>275089.22678886814</v>
      </c>
      <c r="N10" s="3">
        <f>$A10*$J$2/$H$2*2*'Financial costs'!$B$14/'Financial costs'!$B$16 + $A10*2*'Financial costs'!$D$24*$L$2*(1+'Financial costs'!$B$26)^(N$3-1) + $A10*2*'Financial costs'!$B$18*$L$2+'Financial costs'!$B$9</f>
        <v>275909.12243575661</v>
      </c>
      <c r="O10" s="3">
        <f>$A10*$J$2/$H$2*2*'Financial costs'!$B$14/'Financial costs'!$B$16 + $A10*2*'Financial costs'!$D$24*$L$2*(1+'Financial costs'!$B$26)^(O$3-1) + $A10*2*'Financial costs'!$B$18*$L$2+'Financial costs'!$B$9</f>
        <v>276745.41599558282</v>
      </c>
      <c r="P10" s="3">
        <f>$A10*$J$2/$H$2*2*'Financial costs'!$B$14/'Financial costs'!$B$16 + $A10*2*'Financial costs'!$D$24*$L$2*(1+'Financial costs'!$B$26)^(P$3-1) + $A10*2*'Financial costs'!$B$18*$L$2+'Financial costs'!$B$9</f>
        <v>277598.43542660563</v>
      </c>
      <c r="Q10" s="3">
        <f>$A10*$J$2/$H$2*2*'Financial costs'!$B$14/'Financial costs'!$B$16 + $A10*2*'Financial costs'!$D$24*$L$2*(1+'Financial costs'!$B$26)^(Q$3-1) + $A10*2*'Financial costs'!$B$18*$L$2+'Financial costs'!$B$9</f>
        <v>278468.5152462488</v>
      </c>
      <c r="R10" s="3">
        <f>$A10*$J$2/$H$2*2*'Financial costs'!$B$14/'Financial costs'!$B$16 + $A10*2*'Financial costs'!$D$24*$L$2*(1+'Financial costs'!$B$26)^(R$3-1) + $A10*2*'Financial costs'!$B$18*$L$2+'Financial costs'!$B$9</f>
        <v>279355.99666228495</v>
      </c>
      <c r="S10" s="3">
        <f>$A10*$J$2/$H$2*2*'Financial costs'!$B$14/'Financial costs'!$B$16 + $A10*2*'Financial costs'!$D$24*$L$2*(1+'Financial costs'!$B$26)^(S$3-1) + $A10*2*'Financial costs'!$B$18*$L$2+'Financial costs'!$B$9</f>
        <v>280261.22770664172</v>
      </c>
      <c r="T10" s="3">
        <f>$A10*$J$2/$H$2*2*'Financial costs'!$B$14/'Financial costs'!$B$16 + $A10*2*'Financial costs'!$D$24*$L$2*(1+'Financial costs'!$B$26)^(T$3-1) + $A10*2*'Financial costs'!$B$18*$L$2+'Financial costs'!$B$9</f>
        <v>281184.56337188568</v>
      </c>
      <c r="U10" s="3">
        <f>$A10*$J$2/$H$2*2*'Financial costs'!$B$14/'Financial costs'!$B$16 + $A10*2*'Financial costs'!$D$24*$L$2*(1+'Financial costs'!$B$26)^(U$3-1) + $A10*2*'Financial costs'!$B$18*$L$2+'Financial costs'!$B$9</f>
        <v>282126.36575043446</v>
      </c>
      <c r="V10" s="3">
        <f>$A10*$J$2/$H$2*2*'Financial costs'!$B$14/'Financial costs'!$B$16 + $A10*2*'Financial costs'!$D$24*$L$2*(1+'Financial costs'!$B$26)^(V$3-1) + $A10*2*'Financial costs'!$B$18*$L$2+'Financial costs'!$B$9</f>
        <v>283087.00417655427</v>
      </c>
      <c r="W10" s="3">
        <f>$A10*$J$2/$H$2*2*'Financial costs'!$B$14/'Financial costs'!$B$16 + $A10*2*'Financial costs'!$D$24*$L$2*(1+'Financial costs'!$B$26)^(W$3-1) + $A10*2*'Financial costs'!$B$18*$L$2+'Financial costs'!$B$9</f>
        <v>284066.85537119652</v>
      </c>
      <c r="X10" s="3">
        <f>$A10*$J$2/$H$2*2*'Financial costs'!$B$14/'Financial costs'!$B$16 + $A10*2*'Financial costs'!$D$24*$L$2*(1+'Financial costs'!$B$26)^(X$3-1) + $A10*2*'Financial costs'!$B$18*$L$2+'Financial costs'!$B$9</f>
        <v>285066.30358973157</v>
      </c>
      <c r="Y10" s="3">
        <f>$A10*$J$2/$H$2*2*'Financial costs'!$B$14/'Financial costs'!$B$16 + $A10*2*'Financial costs'!$D$24*$L$2*(1+'Financial costs'!$B$26)^(Y$3-1) + $A10*2*'Financial costs'!$B$18*$L$2+'Financial costs'!$B$9</f>
        <v>286085.74077263731</v>
      </c>
      <c r="Z10" s="3">
        <f>$A10*$J$2/$H$2*2*'Financial costs'!$B$14/'Financial costs'!$B$16 + $A10*2*'Financial costs'!$D$24*$L$2*(1+'Financial costs'!$B$26)^(Z$3-1) + $A10*2*'Financial costs'!$B$18*$L$2+'Financial costs'!$B$9</f>
        <v>287125.56669920112</v>
      </c>
      <c r="AA10" s="3">
        <f>$A10*$J$2/$H$2*2*'Financial costs'!$B$14/'Financial costs'!$B$16 + $A10*2*'Financial costs'!$D$24*$L$2*(1+'Financial costs'!$B$26)^(AA$3-1) + $A10*2*'Financial costs'!$B$18*$L$2+'Financial costs'!$B$9</f>
        <v>288186.18914429622</v>
      </c>
      <c r="AB10" s="3">
        <f>$A10*$J$2/$H$2*2*'Financial costs'!$B$14/'Financial costs'!$B$16 + $A10*2*'Financial costs'!$D$24*$L$2*(1+'Financial costs'!$B$26)^(AB$3-1) + $A10*2*'Financial costs'!$B$18*$L$2+'Financial costs'!$B$9</f>
        <v>289268.02403829328</v>
      </c>
      <c r="AC10" s="3">
        <f>$A10*$J$2/$H$2*2*'Financial costs'!$B$14/'Financial costs'!$B$16 + $A10*2*'Financial costs'!$D$24*$L$2*(1+'Financial costs'!$B$26)^(AC$3-1) + $A10*2*'Financial costs'!$B$18*$L$2+'Financial costs'!$B$9</f>
        <v>290371.49563017028</v>
      </c>
      <c r="AD10" s="3">
        <f>$A10*$J$2/$H$2*2*'Financial costs'!$B$14/'Financial costs'!$B$16 + $A10*2*'Financial costs'!$D$24*$L$2*(1+'Financial costs'!$B$26)^(AD$3-1) + $A10*2*'Financial costs'!$B$18*$L$2+'Financial costs'!$B$9</f>
        <v>291497.0366538848</v>
      </c>
      <c r="AE10" s="3">
        <f>$A10*$J$2/$H$2*2*'Financial costs'!$B$14/'Financial costs'!$B$16 + $A10*2*'Financial costs'!$D$24*$L$2*(1+'Financial costs'!$B$26)^(AE$3-1) + $A10*2*'Financial costs'!$B$18*$L$2+'Financial costs'!$B$9</f>
        <v>292645.08849807363</v>
      </c>
      <c r="AF10" s="3">
        <f>$A10*$J$2/$H$2*2*'Financial costs'!$B$14/'Financial costs'!$B$16 + $A10*2*'Financial costs'!$D$24*$L$2*(1+'Financial costs'!$B$26)^(AF$3-1) + $A10*2*'Financial costs'!$B$18*$L$2+'Financial costs'!$B$9-'Financial costs'!$B$10*'Financial costs'!$B$8</f>
        <v>-361183.89862085372</v>
      </c>
    </row>
    <row r="11" spans="1:32" x14ac:dyDescent="0.25">
      <c r="A11">
        <v>110</v>
      </c>
      <c r="B11" s="2">
        <f t="shared" si="0"/>
        <v>6459389.7466923706</v>
      </c>
      <c r="C11" s="3">
        <f>$A11*$J$2/$H$2*2*'Financial costs'!$B$14/'Financial costs'!$B$16 + $A11*2*'Financial costs'!$D$24*$L$2*(1+'Financial costs'!$B$26)^(C$3-1) + $A11*2*'Financial costs'!$B$18*$L$2+'Financial costs'!$B$8+'Financial costs'!$B$9</f>
        <v>2155925.4603174604</v>
      </c>
      <c r="D11" s="3">
        <f>$A11*$J$2/$H$2*2*'Financial costs'!$B$14/'Financial costs'!$B$16 + $A11*2*'Financial costs'!$D$24*$L$2*(1+'Financial costs'!$B$26)^(D$3-1) + $A11*2*'Financial costs'!$B$18*$L$2+'Financial costs'!$B$9</f>
        <v>285236.74888888886</v>
      </c>
      <c r="E11" s="3">
        <f>$A11*$J$2/$H$2*2*'Financial costs'!$B$14/'Financial costs'!$B$16 + $A11*2*'Financial costs'!$D$24*$L$2*(1+'Financial costs'!$B$26)^(E$3-1) + $A11*2*'Financial costs'!$B$18*$L$2+'Financial costs'!$B$9</f>
        <v>285991.40608888888</v>
      </c>
      <c r="F11" s="3">
        <f>$A11*$J$2/$H$2*2*'Financial costs'!$B$14/'Financial costs'!$B$16 + $A11*2*'Financial costs'!$D$24*$L$2*(1+'Financial costs'!$B$26)^(F$3-1) + $A11*2*'Financial costs'!$B$18*$L$2+'Financial costs'!$B$9</f>
        <v>286761.15643288888</v>
      </c>
      <c r="G11" s="3">
        <f>$A11*$J$2/$H$2*2*'Financial costs'!$B$14/'Financial costs'!$B$16 + $A11*2*'Financial costs'!$D$24*$L$2*(1+'Financial costs'!$B$26)^(G$3-1) + $A11*2*'Financial costs'!$B$18*$L$2+'Financial costs'!$B$9</f>
        <v>287546.30178376893</v>
      </c>
      <c r="H11" s="3">
        <f>$A11*$J$2/$H$2*2*'Financial costs'!$B$14/'Financial costs'!$B$16 + $A11*2*'Financial costs'!$D$24*$L$2*(1+'Financial costs'!$B$26)^(H$3-1) + $A11*2*'Financial costs'!$B$18*$L$2+'Financial costs'!$B$9</f>
        <v>288347.15004166646</v>
      </c>
      <c r="I11" s="3">
        <f>$A11*$J$2/$H$2*2*'Financial costs'!$B$14/'Financial costs'!$B$16 + $A11*2*'Financial costs'!$D$24*$L$2*(1+'Financial costs'!$B$26)^(I$3-1) + $A11*2*'Financial costs'!$B$18*$L$2+'Financial costs'!$B$9</f>
        <v>289164.01526472205</v>
      </c>
      <c r="J11" s="3">
        <f>$A11*$J$2/$H$2*2*'Financial costs'!$B$14/'Financial costs'!$B$16 + $A11*2*'Financial costs'!$D$24*$L$2*(1+'Financial costs'!$B$26)^(J$3-1) + $A11*2*'Financial costs'!$B$18*$L$2+'Financial costs'!$B$9</f>
        <v>289997.21779223869</v>
      </c>
      <c r="K11" s="3">
        <f>$A11*$J$2/$H$2*2*'Financial costs'!$B$14/'Financial costs'!$B$16 + $A11*2*'Financial costs'!$D$24*$L$2*(1+'Financial costs'!$B$26)^(K$3-1) + $A11*2*'Financial costs'!$B$18*$L$2+'Financial costs'!$B$9</f>
        <v>290847.0843703057</v>
      </c>
      <c r="L11" s="3">
        <f>$A11*$J$2/$H$2*2*'Financial costs'!$B$14/'Financial costs'!$B$16 + $A11*2*'Financial costs'!$D$24*$L$2*(1+'Financial costs'!$B$26)^(L$3-1) + $A11*2*'Financial costs'!$B$18*$L$2+'Financial costs'!$B$9</f>
        <v>291713.948279934</v>
      </c>
      <c r="M11" s="3">
        <f>$A11*$J$2/$H$2*2*'Financial costs'!$B$14/'Financial costs'!$B$16 + $A11*2*'Financial costs'!$D$24*$L$2*(1+'Financial costs'!$B$26)^(M$3-1) + $A11*2*'Financial costs'!$B$18*$L$2+'Financial costs'!$B$9</f>
        <v>292598.14946775493</v>
      </c>
      <c r="N11" s="3">
        <f>$A11*$J$2/$H$2*2*'Financial costs'!$B$14/'Financial costs'!$B$16 + $A11*2*'Financial costs'!$D$24*$L$2*(1+'Financial costs'!$B$26)^(N$3-1) + $A11*2*'Financial costs'!$B$18*$L$2+'Financial costs'!$B$9</f>
        <v>293500.03467933228</v>
      </c>
      <c r="O11" s="3">
        <f>$A11*$J$2/$H$2*2*'Financial costs'!$B$14/'Financial costs'!$B$16 + $A11*2*'Financial costs'!$D$24*$L$2*(1+'Financial costs'!$B$26)^(O$3-1) + $A11*2*'Financial costs'!$B$18*$L$2+'Financial costs'!$B$9</f>
        <v>294419.95759514114</v>
      </c>
      <c r="P11" s="3">
        <f>$A11*$J$2/$H$2*2*'Financial costs'!$B$14/'Financial costs'!$B$16 + $A11*2*'Financial costs'!$D$24*$L$2*(1+'Financial costs'!$B$26)^(P$3-1) + $A11*2*'Financial costs'!$B$18*$L$2+'Financial costs'!$B$9</f>
        <v>295358.27896926616</v>
      </c>
      <c r="Q11" s="3">
        <f>$A11*$J$2/$H$2*2*'Financial costs'!$B$14/'Financial costs'!$B$16 + $A11*2*'Financial costs'!$D$24*$L$2*(1+'Financial costs'!$B$26)^(Q$3-1) + $A11*2*'Financial costs'!$B$18*$L$2+'Financial costs'!$B$9</f>
        <v>296315.36677087372</v>
      </c>
      <c r="R11" s="3">
        <f>$A11*$J$2/$H$2*2*'Financial costs'!$B$14/'Financial costs'!$B$16 + $A11*2*'Financial costs'!$D$24*$L$2*(1+'Financial costs'!$B$26)^(R$3-1) + $A11*2*'Financial costs'!$B$18*$L$2+'Financial costs'!$B$9</f>
        <v>297291.59632851341</v>
      </c>
      <c r="S11" s="3">
        <f>$A11*$J$2/$H$2*2*'Financial costs'!$B$14/'Financial costs'!$B$16 + $A11*2*'Financial costs'!$D$24*$L$2*(1+'Financial costs'!$B$26)^(S$3-1) + $A11*2*'Financial costs'!$B$18*$L$2+'Financial costs'!$B$9</f>
        <v>298287.35047730594</v>
      </c>
      <c r="T11" s="3">
        <f>$A11*$J$2/$H$2*2*'Financial costs'!$B$14/'Financial costs'!$B$16 + $A11*2*'Financial costs'!$D$24*$L$2*(1+'Financial costs'!$B$26)^(T$3-1) + $A11*2*'Financial costs'!$B$18*$L$2+'Financial costs'!$B$9</f>
        <v>299303.01970907429</v>
      </c>
      <c r="U11" s="3">
        <f>$A11*$J$2/$H$2*2*'Financial costs'!$B$14/'Financial costs'!$B$16 + $A11*2*'Financial costs'!$D$24*$L$2*(1+'Financial costs'!$B$26)^(U$3-1) + $A11*2*'Financial costs'!$B$18*$L$2+'Financial costs'!$B$9</f>
        <v>300339.00232547795</v>
      </c>
      <c r="V11" s="3">
        <f>$A11*$J$2/$H$2*2*'Financial costs'!$B$14/'Financial costs'!$B$16 + $A11*2*'Financial costs'!$D$24*$L$2*(1+'Financial costs'!$B$26)^(V$3-1) + $A11*2*'Financial costs'!$B$18*$L$2+'Financial costs'!$B$9</f>
        <v>301395.70459420973</v>
      </c>
      <c r="W11" s="3">
        <f>$A11*$J$2/$H$2*2*'Financial costs'!$B$14/'Financial costs'!$B$16 + $A11*2*'Financial costs'!$D$24*$L$2*(1+'Financial costs'!$B$26)^(W$3-1) + $A11*2*'Financial costs'!$B$18*$L$2+'Financial costs'!$B$9</f>
        <v>302473.54090831615</v>
      </c>
      <c r="X11" s="3">
        <f>$A11*$J$2/$H$2*2*'Financial costs'!$B$14/'Financial costs'!$B$16 + $A11*2*'Financial costs'!$D$24*$L$2*(1+'Financial costs'!$B$26)^(X$3-1) + $A11*2*'Financial costs'!$B$18*$L$2+'Financial costs'!$B$9</f>
        <v>303572.93394870468</v>
      </c>
      <c r="Y11" s="3">
        <f>$A11*$J$2/$H$2*2*'Financial costs'!$B$14/'Financial costs'!$B$16 + $A11*2*'Financial costs'!$D$24*$L$2*(1+'Financial costs'!$B$26)^(Y$3-1) + $A11*2*'Financial costs'!$B$18*$L$2+'Financial costs'!$B$9</f>
        <v>304694.31484990101</v>
      </c>
      <c r="Z11" s="3">
        <f>$A11*$J$2/$H$2*2*'Financial costs'!$B$14/'Financial costs'!$B$16 + $A11*2*'Financial costs'!$D$24*$L$2*(1+'Financial costs'!$B$26)^(Z$3-1) + $A11*2*'Financial costs'!$B$18*$L$2+'Financial costs'!$B$9</f>
        <v>305838.12336912123</v>
      </c>
      <c r="AA11" s="3">
        <f>$A11*$J$2/$H$2*2*'Financial costs'!$B$14/'Financial costs'!$B$16 + $A11*2*'Financial costs'!$D$24*$L$2*(1+'Financial costs'!$B$26)^(AA$3-1) + $A11*2*'Financial costs'!$B$18*$L$2+'Financial costs'!$B$9</f>
        <v>307004.8080587259</v>
      </c>
      <c r="AB11" s="3">
        <f>$A11*$J$2/$H$2*2*'Financial costs'!$B$14/'Financial costs'!$B$16 + $A11*2*'Financial costs'!$D$24*$L$2*(1+'Financial costs'!$B$26)^(AB$3-1) + $A11*2*'Financial costs'!$B$18*$L$2+'Financial costs'!$B$9</f>
        <v>308194.82644212263</v>
      </c>
      <c r="AC11" s="3">
        <f>$A11*$J$2/$H$2*2*'Financial costs'!$B$14/'Financial costs'!$B$16 + $A11*2*'Financial costs'!$D$24*$L$2*(1+'Financial costs'!$B$26)^(AC$3-1) + $A11*2*'Financial costs'!$B$18*$L$2+'Financial costs'!$B$9</f>
        <v>309408.64519318729</v>
      </c>
      <c r="AD11" s="3">
        <f>$A11*$J$2/$H$2*2*'Financial costs'!$B$14/'Financial costs'!$B$16 + $A11*2*'Financial costs'!$D$24*$L$2*(1+'Financial costs'!$B$26)^(AD$3-1) + $A11*2*'Financial costs'!$B$18*$L$2+'Financial costs'!$B$9</f>
        <v>310646.74031927326</v>
      </c>
      <c r="AE11" s="3">
        <f>$A11*$J$2/$H$2*2*'Financial costs'!$B$14/'Financial costs'!$B$16 + $A11*2*'Financial costs'!$D$24*$L$2*(1+'Financial costs'!$B$26)^(AE$3-1) + $A11*2*'Financial costs'!$B$18*$L$2+'Financial costs'!$B$9</f>
        <v>311909.59734788095</v>
      </c>
      <c r="AF11" s="3">
        <f>$A11*$J$2/$H$2*2*'Financial costs'!$B$14/'Financial costs'!$B$16 + $A11*2*'Financial costs'!$D$24*$L$2*(1+'Financial costs'!$B$26)^(AF$3-1) + $A11*2*'Financial costs'!$B$18*$L$2+'Financial costs'!$B$9-'Financial costs'!$B$10*'Financial costs'!$B$8</f>
        <v>-341802.28848293907</v>
      </c>
    </row>
    <row r="12" spans="1:32" x14ac:dyDescent="0.25">
      <c r="A12">
        <v>120</v>
      </c>
      <c r="B12" s="2">
        <f t="shared" si="0"/>
        <v>6744206.4428518433</v>
      </c>
      <c r="C12" s="3">
        <f>$A12*$J$2/$H$2*2*'Financial costs'!$B$14/'Financial costs'!$B$16 + $A12*2*'Financial costs'!$D$24*$L$2*(1+'Financial costs'!$B$26)^(C$3-1) + $A12*2*'Financial costs'!$B$18*$L$2+'Financial costs'!$B$8+'Financial costs'!$B$9</f>
        <v>2172697.9047619049</v>
      </c>
      <c r="D12" s="3">
        <f>$A12*$J$2/$H$2*2*'Financial costs'!$B$14/'Financial costs'!$B$16 + $A12*2*'Financial costs'!$D$24*$L$2*(1+'Financial costs'!$B$26)^(D$3-1) + $A12*2*'Financial costs'!$B$18*$L$2+'Financial costs'!$B$9</f>
        <v>302076.45333333331</v>
      </c>
      <c r="E12" s="3">
        <f>$A12*$J$2/$H$2*2*'Financial costs'!$B$14/'Financial costs'!$B$16 + $A12*2*'Financial costs'!$D$24*$L$2*(1+'Financial costs'!$B$26)^(E$3-1) + $A12*2*'Financial costs'!$B$18*$L$2+'Financial costs'!$B$9</f>
        <v>302899.71573333332</v>
      </c>
      <c r="F12" s="3">
        <f>$A12*$J$2/$H$2*2*'Financial costs'!$B$14/'Financial costs'!$B$16 + $A12*2*'Financial costs'!$D$24*$L$2*(1+'Financial costs'!$B$26)^(F$3-1) + $A12*2*'Financial costs'!$B$18*$L$2+'Financial costs'!$B$9</f>
        <v>303739.44338133332</v>
      </c>
      <c r="G12" s="3">
        <f>$A12*$J$2/$H$2*2*'Financial costs'!$B$14/'Financial costs'!$B$16 + $A12*2*'Financial costs'!$D$24*$L$2*(1+'Financial costs'!$B$26)^(G$3-1) + $A12*2*'Financial costs'!$B$18*$L$2+'Financial costs'!$B$9</f>
        <v>304595.96558229334</v>
      </c>
      <c r="H12" s="3">
        <f>$A12*$J$2/$H$2*2*'Financial costs'!$B$14/'Financial costs'!$B$16 + $A12*2*'Financial costs'!$D$24*$L$2*(1+'Financial costs'!$B$26)^(H$3-1) + $A12*2*'Financial costs'!$B$18*$L$2+'Financial costs'!$B$9</f>
        <v>305469.61822727253</v>
      </c>
      <c r="I12" s="3">
        <f>$A12*$J$2/$H$2*2*'Financial costs'!$B$14/'Financial costs'!$B$16 + $A12*2*'Financial costs'!$D$24*$L$2*(1+'Financial costs'!$B$26)^(I$3-1) + $A12*2*'Financial costs'!$B$18*$L$2+'Financial costs'!$B$9</f>
        <v>306360.7439251513</v>
      </c>
      <c r="J12" s="3">
        <f>$A12*$J$2/$H$2*2*'Financial costs'!$B$14/'Financial costs'!$B$16 + $A12*2*'Financial costs'!$D$24*$L$2*(1+'Financial costs'!$B$26)^(J$3-1) + $A12*2*'Financial costs'!$B$18*$L$2+'Financial costs'!$B$9</f>
        <v>307269.69213698769</v>
      </c>
      <c r="K12" s="3">
        <f>$A12*$J$2/$H$2*2*'Financial costs'!$B$14/'Financial costs'!$B$16 + $A12*2*'Financial costs'!$D$24*$L$2*(1+'Financial costs'!$B$26)^(K$3-1) + $A12*2*'Financial costs'!$B$18*$L$2+'Financial costs'!$B$9</f>
        <v>308196.81931306073</v>
      </c>
      <c r="L12" s="3">
        <f>$A12*$J$2/$H$2*2*'Financial costs'!$B$14/'Financial costs'!$B$16 + $A12*2*'Financial costs'!$D$24*$L$2*(1+'Financial costs'!$B$26)^(L$3-1) + $A12*2*'Financial costs'!$B$18*$L$2+'Financial costs'!$B$9</f>
        <v>309142.48903265526</v>
      </c>
      <c r="M12" s="3">
        <f>$A12*$J$2/$H$2*2*'Financial costs'!$B$14/'Financial costs'!$B$16 + $A12*2*'Financial costs'!$D$24*$L$2*(1+'Financial costs'!$B$26)^(M$3-1) + $A12*2*'Financial costs'!$B$18*$L$2+'Financial costs'!$B$9</f>
        <v>310107.07214664173</v>
      </c>
      <c r="N12" s="3">
        <f>$A12*$J$2/$H$2*2*'Financial costs'!$B$14/'Financial costs'!$B$16 + $A12*2*'Financial costs'!$D$24*$L$2*(1+'Financial costs'!$B$26)^(N$3-1) + $A12*2*'Financial costs'!$B$18*$L$2+'Financial costs'!$B$9</f>
        <v>311090.9469229079</v>
      </c>
      <c r="O12" s="3">
        <f>$A12*$J$2/$H$2*2*'Financial costs'!$B$14/'Financial costs'!$B$16 + $A12*2*'Financial costs'!$D$24*$L$2*(1+'Financial costs'!$B$26)^(O$3-1) + $A12*2*'Financial costs'!$B$18*$L$2+'Financial costs'!$B$9</f>
        <v>312094.4991946994</v>
      </c>
      <c r="P12" s="3">
        <f>$A12*$J$2/$H$2*2*'Financial costs'!$B$14/'Financial costs'!$B$16 + $A12*2*'Financial costs'!$D$24*$L$2*(1+'Financial costs'!$B$26)^(P$3-1) + $A12*2*'Financial costs'!$B$18*$L$2+'Financial costs'!$B$9</f>
        <v>313118.12251192669</v>
      </c>
      <c r="Q12" s="3">
        <f>$A12*$J$2/$H$2*2*'Financial costs'!$B$14/'Financial costs'!$B$16 + $A12*2*'Financial costs'!$D$24*$L$2*(1+'Financial costs'!$B$26)^(Q$3-1) + $A12*2*'Financial costs'!$B$18*$L$2+'Financial costs'!$B$9</f>
        <v>314162.21829549858</v>
      </c>
      <c r="R12" s="3">
        <f>$A12*$J$2/$H$2*2*'Financial costs'!$B$14/'Financial costs'!$B$16 + $A12*2*'Financial costs'!$D$24*$L$2*(1+'Financial costs'!$B$26)^(R$3-1) + $A12*2*'Financial costs'!$B$18*$L$2+'Financial costs'!$B$9</f>
        <v>315227.19599474187</v>
      </c>
      <c r="S12" s="3">
        <f>$A12*$J$2/$H$2*2*'Financial costs'!$B$14/'Financial costs'!$B$16 + $A12*2*'Financial costs'!$D$24*$L$2*(1+'Financial costs'!$B$26)^(S$3-1) + $A12*2*'Financial costs'!$B$18*$L$2+'Financial costs'!$B$9</f>
        <v>316313.47324797005</v>
      </c>
      <c r="T12" s="3">
        <f>$A12*$J$2/$H$2*2*'Financial costs'!$B$14/'Financial costs'!$B$16 + $A12*2*'Financial costs'!$D$24*$L$2*(1+'Financial costs'!$B$26)^(T$3-1) + $A12*2*'Financial costs'!$B$18*$L$2+'Financial costs'!$B$9</f>
        <v>317421.47604626277</v>
      </c>
      <c r="U12" s="3">
        <f>$A12*$J$2/$H$2*2*'Financial costs'!$B$14/'Financial costs'!$B$16 + $A12*2*'Financial costs'!$D$24*$L$2*(1+'Financial costs'!$B$26)^(U$3-1) + $A12*2*'Financial costs'!$B$18*$L$2+'Financial costs'!$B$9</f>
        <v>318551.63890052139</v>
      </c>
      <c r="V12" s="3">
        <f>$A12*$J$2/$H$2*2*'Financial costs'!$B$14/'Financial costs'!$B$16 + $A12*2*'Financial costs'!$D$24*$L$2*(1+'Financial costs'!$B$26)^(V$3-1) + $A12*2*'Financial costs'!$B$18*$L$2+'Financial costs'!$B$9</f>
        <v>319704.40501186514</v>
      </c>
      <c r="W12" s="3">
        <f>$A12*$J$2/$H$2*2*'Financial costs'!$B$14/'Financial costs'!$B$16 + $A12*2*'Financial costs'!$D$24*$L$2*(1+'Financial costs'!$B$26)^(W$3-1) + $A12*2*'Financial costs'!$B$18*$L$2+'Financial costs'!$B$9</f>
        <v>320880.22644543578</v>
      </c>
      <c r="X12" s="3">
        <f>$A12*$J$2/$H$2*2*'Financial costs'!$B$14/'Financial costs'!$B$16 + $A12*2*'Financial costs'!$D$24*$L$2*(1+'Financial costs'!$B$26)^(X$3-1) + $A12*2*'Financial costs'!$B$18*$L$2+'Financial costs'!$B$9</f>
        <v>322079.56430767779</v>
      </c>
      <c r="Y12" s="3">
        <f>$A12*$J$2/$H$2*2*'Financial costs'!$B$14/'Financial costs'!$B$16 + $A12*2*'Financial costs'!$D$24*$L$2*(1+'Financial costs'!$B$26)^(Y$3-1) + $A12*2*'Financial costs'!$B$18*$L$2+'Financial costs'!$B$9</f>
        <v>323302.88892716472</v>
      </c>
      <c r="Z12" s="3">
        <f>$A12*$J$2/$H$2*2*'Financial costs'!$B$14/'Financial costs'!$B$16 + $A12*2*'Financial costs'!$D$24*$L$2*(1+'Financial costs'!$B$26)^(Z$3-1) + $A12*2*'Financial costs'!$B$18*$L$2+'Financial costs'!$B$9</f>
        <v>324550.68003904133</v>
      </c>
      <c r="AA12" s="3">
        <f>$A12*$J$2/$H$2*2*'Financial costs'!$B$14/'Financial costs'!$B$16 + $A12*2*'Financial costs'!$D$24*$L$2*(1+'Financial costs'!$B$26)^(AA$3-1) + $A12*2*'Financial costs'!$B$18*$L$2+'Financial costs'!$B$9</f>
        <v>325823.42697315547</v>
      </c>
      <c r="AB12" s="3">
        <f>$A12*$J$2/$H$2*2*'Financial costs'!$B$14/'Financial costs'!$B$16 + $A12*2*'Financial costs'!$D$24*$L$2*(1+'Financial costs'!$B$26)^(AB$3-1) + $A12*2*'Financial costs'!$B$18*$L$2+'Financial costs'!$B$9</f>
        <v>327121.62884595193</v>
      </c>
      <c r="AC12" s="3">
        <f>$A12*$J$2/$H$2*2*'Financial costs'!$B$14/'Financial costs'!$B$16 + $A12*2*'Financial costs'!$D$24*$L$2*(1+'Financial costs'!$B$26)^(AC$3-1) + $A12*2*'Financial costs'!$B$18*$L$2+'Financial costs'!$B$9</f>
        <v>328445.79475620436</v>
      </c>
      <c r="AD12" s="3">
        <f>$A12*$J$2/$H$2*2*'Financial costs'!$B$14/'Financial costs'!$B$16 + $A12*2*'Financial costs'!$D$24*$L$2*(1+'Financial costs'!$B$26)^(AD$3-1) + $A12*2*'Financial costs'!$B$18*$L$2+'Financial costs'!$B$9</f>
        <v>329796.44398466172</v>
      </c>
      <c r="AE12" s="3">
        <f>$A12*$J$2/$H$2*2*'Financial costs'!$B$14/'Financial costs'!$B$16 + $A12*2*'Financial costs'!$D$24*$L$2*(1+'Financial costs'!$B$26)^(AE$3-1) + $A12*2*'Financial costs'!$B$18*$L$2+'Financial costs'!$B$9</f>
        <v>331174.10619768832</v>
      </c>
      <c r="AF12" s="3">
        <f>$A12*$J$2/$H$2*2*'Financial costs'!$B$14/'Financial costs'!$B$16 + $A12*2*'Financial costs'!$D$24*$L$2*(1+'Financial costs'!$B$26)^(AF$3-1) + $A12*2*'Financial costs'!$B$18*$L$2+'Financial costs'!$B$9-'Financial costs'!$B$10*'Financial costs'!$B$8</f>
        <v>-322420.67834502447</v>
      </c>
    </row>
    <row r="13" spans="1:32" x14ac:dyDescent="0.25">
      <c r="A13">
        <v>130</v>
      </c>
      <c r="B13" s="2">
        <f t="shared" si="0"/>
        <v>7029023.1390113104</v>
      </c>
      <c r="C13" s="3">
        <f>$A13*$J$2/$H$2*2*'Financial costs'!$B$14/'Financial costs'!$B$16 + $A13*2*'Financial costs'!$D$24*$L$2*(1+'Financial costs'!$B$26)^(C$3-1) + $A13*2*'Financial costs'!$B$18*$L$2+'Financial costs'!$B$8+'Financial costs'!$B$9</f>
        <v>2189470.3492063489</v>
      </c>
      <c r="D13" s="3">
        <f>$A13*$J$2/$H$2*2*'Financial costs'!$B$14/'Financial costs'!$B$16 + $A13*2*'Financial costs'!$D$24*$L$2*(1+'Financial costs'!$B$26)^(D$3-1) + $A13*2*'Financial costs'!$B$18*$L$2+'Financial costs'!$B$9</f>
        <v>318916.15777777776</v>
      </c>
      <c r="E13" s="3">
        <f>$A13*$J$2/$H$2*2*'Financial costs'!$B$14/'Financial costs'!$B$16 + $A13*2*'Financial costs'!$D$24*$L$2*(1+'Financial costs'!$B$26)^(E$3-1) + $A13*2*'Financial costs'!$B$18*$L$2+'Financial costs'!$B$9</f>
        <v>319808.02537777775</v>
      </c>
      <c r="F13" s="3">
        <f>$A13*$J$2/$H$2*2*'Financial costs'!$B$14/'Financial costs'!$B$16 + $A13*2*'Financial costs'!$D$24*$L$2*(1+'Financial costs'!$B$26)^(F$3-1) + $A13*2*'Financial costs'!$B$18*$L$2+'Financial costs'!$B$9</f>
        <v>320717.73032977781</v>
      </c>
      <c r="G13" s="3">
        <f>$A13*$J$2/$H$2*2*'Financial costs'!$B$14/'Financial costs'!$B$16 + $A13*2*'Financial costs'!$D$24*$L$2*(1+'Financial costs'!$B$26)^(G$3-1) + $A13*2*'Financial costs'!$B$18*$L$2+'Financial costs'!$B$9</f>
        <v>321645.62938081776</v>
      </c>
      <c r="H13" s="3">
        <f>$A13*$J$2/$H$2*2*'Financial costs'!$B$14/'Financial costs'!$B$16 + $A13*2*'Financial costs'!$D$24*$L$2*(1+'Financial costs'!$B$26)^(H$3-1) + $A13*2*'Financial costs'!$B$18*$L$2+'Financial costs'!$B$9</f>
        <v>322592.08641287859</v>
      </c>
      <c r="I13" s="3">
        <f>$A13*$J$2/$H$2*2*'Financial costs'!$B$14/'Financial costs'!$B$16 + $A13*2*'Financial costs'!$D$24*$L$2*(1+'Financial costs'!$B$26)^(I$3-1) + $A13*2*'Financial costs'!$B$18*$L$2+'Financial costs'!$B$9</f>
        <v>323557.4725855806</v>
      </c>
      <c r="J13" s="3">
        <f>$A13*$J$2/$H$2*2*'Financial costs'!$B$14/'Financial costs'!$B$16 + $A13*2*'Financial costs'!$D$24*$L$2*(1+'Financial costs'!$B$26)^(J$3-1) + $A13*2*'Financial costs'!$B$18*$L$2+'Financial costs'!$B$9</f>
        <v>324542.16648173664</v>
      </c>
      <c r="K13" s="3">
        <f>$A13*$J$2/$H$2*2*'Financial costs'!$B$14/'Financial costs'!$B$16 + $A13*2*'Financial costs'!$D$24*$L$2*(1+'Financial costs'!$B$26)^(K$3-1) + $A13*2*'Financial costs'!$B$18*$L$2+'Financial costs'!$B$9</f>
        <v>325546.5542558158</v>
      </c>
      <c r="L13" s="3">
        <f>$A13*$J$2/$H$2*2*'Financial costs'!$B$14/'Financial costs'!$B$16 + $A13*2*'Financial costs'!$D$24*$L$2*(1+'Financial costs'!$B$26)^(L$3-1) + $A13*2*'Financial costs'!$B$18*$L$2+'Financial costs'!$B$9</f>
        <v>326571.02978537662</v>
      </c>
      <c r="M13" s="3">
        <f>$A13*$J$2/$H$2*2*'Financial costs'!$B$14/'Financial costs'!$B$16 + $A13*2*'Financial costs'!$D$24*$L$2*(1+'Financial costs'!$B$26)^(M$3-1) + $A13*2*'Financial costs'!$B$18*$L$2+'Financial costs'!$B$9</f>
        <v>327615.99482552859</v>
      </c>
      <c r="N13" s="3">
        <f>$A13*$J$2/$H$2*2*'Financial costs'!$B$14/'Financial costs'!$B$16 + $A13*2*'Financial costs'!$D$24*$L$2*(1+'Financial costs'!$B$26)^(N$3-1) + $A13*2*'Financial costs'!$B$18*$L$2+'Financial costs'!$B$9</f>
        <v>328681.85916648357</v>
      </c>
      <c r="O13" s="3">
        <f>$A13*$J$2/$H$2*2*'Financial costs'!$B$14/'Financial costs'!$B$16 + $A13*2*'Financial costs'!$D$24*$L$2*(1+'Financial costs'!$B$26)^(O$3-1) + $A13*2*'Financial costs'!$B$18*$L$2+'Financial costs'!$B$9</f>
        <v>329769.04079425771</v>
      </c>
      <c r="P13" s="3">
        <f>$A13*$J$2/$H$2*2*'Financial costs'!$B$14/'Financial costs'!$B$16 + $A13*2*'Financial costs'!$D$24*$L$2*(1+'Financial costs'!$B$26)^(P$3-1) + $A13*2*'Financial costs'!$B$18*$L$2+'Financial costs'!$B$9</f>
        <v>330877.96605458728</v>
      </c>
      <c r="Q13" s="3">
        <f>$A13*$J$2/$H$2*2*'Financial costs'!$B$14/'Financial costs'!$B$16 + $A13*2*'Financial costs'!$D$24*$L$2*(1+'Financial costs'!$B$26)^(Q$3-1) + $A13*2*'Financial costs'!$B$18*$L$2+'Financial costs'!$B$9</f>
        <v>332009.06982012349</v>
      </c>
      <c r="R13" s="3">
        <f>$A13*$J$2/$H$2*2*'Financial costs'!$B$14/'Financial costs'!$B$16 + $A13*2*'Financial costs'!$D$24*$L$2*(1+'Financial costs'!$B$26)^(R$3-1) + $A13*2*'Financial costs'!$B$18*$L$2+'Financial costs'!$B$9</f>
        <v>333162.79566097038</v>
      </c>
      <c r="S13" s="3">
        <f>$A13*$J$2/$H$2*2*'Financial costs'!$B$14/'Financial costs'!$B$16 + $A13*2*'Financial costs'!$D$24*$L$2*(1+'Financial costs'!$B$26)^(S$3-1) + $A13*2*'Financial costs'!$B$18*$L$2+'Financial costs'!$B$9</f>
        <v>334339.59601863427</v>
      </c>
      <c r="T13" s="3">
        <f>$A13*$J$2/$H$2*2*'Financial costs'!$B$14/'Financial costs'!$B$16 + $A13*2*'Financial costs'!$D$24*$L$2*(1+'Financial costs'!$B$26)^(T$3-1) + $A13*2*'Financial costs'!$B$18*$L$2+'Financial costs'!$B$9</f>
        <v>335539.93238345138</v>
      </c>
      <c r="U13" s="3">
        <f>$A13*$J$2/$H$2*2*'Financial costs'!$B$14/'Financial costs'!$B$16 + $A13*2*'Financial costs'!$D$24*$L$2*(1+'Financial costs'!$B$26)^(U$3-1) + $A13*2*'Financial costs'!$B$18*$L$2+'Financial costs'!$B$9</f>
        <v>336764.27547556488</v>
      </c>
      <c r="V13" s="3">
        <f>$A13*$J$2/$H$2*2*'Financial costs'!$B$14/'Financial costs'!$B$16 + $A13*2*'Financial costs'!$D$24*$L$2*(1+'Financial costs'!$B$26)^(V$3-1) + $A13*2*'Financial costs'!$B$18*$L$2+'Financial costs'!$B$9</f>
        <v>338013.1054295206</v>
      </c>
      <c r="W13" s="3">
        <f>$A13*$J$2/$H$2*2*'Financial costs'!$B$14/'Financial costs'!$B$16 + $A13*2*'Financial costs'!$D$24*$L$2*(1+'Financial costs'!$B$26)^(W$3-1) + $A13*2*'Financial costs'!$B$18*$L$2+'Financial costs'!$B$9</f>
        <v>339286.91198255547</v>
      </c>
      <c r="X13" s="3">
        <f>$A13*$J$2/$H$2*2*'Financial costs'!$B$14/'Financial costs'!$B$16 + $A13*2*'Financial costs'!$D$24*$L$2*(1+'Financial costs'!$B$26)^(X$3-1) + $A13*2*'Financial costs'!$B$18*$L$2+'Financial costs'!$B$9</f>
        <v>340586.19466665102</v>
      </c>
      <c r="Y13" s="3">
        <f>$A13*$J$2/$H$2*2*'Financial costs'!$B$14/'Financial costs'!$B$16 + $A13*2*'Financial costs'!$D$24*$L$2*(1+'Financial costs'!$B$26)^(Y$3-1) + $A13*2*'Financial costs'!$B$18*$L$2+'Financial costs'!$B$9</f>
        <v>341911.46300442849</v>
      </c>
      <c r="Z13" s="3">
        <f>$A13*$J$2/$H$2*2*'Financial costs'!$B$14/'Financial costs'!$B$16 + $A13*2*'Financial costs'!$D$24*$L$2*(1+'Financial costs'!$B$26)^(Z$3-1) + $A13*2*'Financial costs'!$B$18*$L$2+'Financial costs'!$B$9</f>
        <v>343263.23670896149</v>
      </c>
      <c r="AA13" s="3">
        <f>$A13*$J$2/$H$2*2*'Financial costs'!$B$14/'Financial costs'!$B$16 + $A13*2*'Financial costs'!$D$24*$L$2*(1+'Financial costs'!$B$26)^(AA$3-1) + $A13*2*'Financial costs'!$B$18*$L$2+'Financial costs'!$B$9</f>
        <v>344642.04588758515</v>
      </c>
      <c r="AB13" s="3">
        <f>$A13*$J$2/$H$2*2*'Financial costs'!$B$14/'Financial costs'!$B$16 + $A13*2*'Financial costs'!$D$24*$L$2*(1+'Financial costs'!$B$26)^(AB$3-1) + $A13*2*'Financial costs'!$B$18*$L$2+'Financial costs'!$B$9</f>
        <v>346048.43124978128</v>
      </c>
      <c r="AC13" s="3">
        <f>$A13*$J$2/$H$2*2*'Financial costs'!$B$14/'Financial costs'!$B$16 + $A13*2*'Financial costs'!$D$24*$L$2*(1+'Financial costs'!$B$26)^(AC$3-1) + $A13*2*'Financial costs'!$B$18*$L$2+'Financial costs'!$B$9</f>
        <v>347482.94431922137</v>
      </c>
      <c r="AD13" s="3">
        <f>$A13*$J$2/$H$2*2*'Financial costs'!$B$14/'Financial costs'!$B$16 + $A13*2*'Financial costs'!$D$24*$L$2*(1+'Financial costs'!$B$26)^(AD$3-1) + $A13*2*'Financial costs'!$B$18*$L$2+'Financial costs'!$B$9</f>
        <v>348946.14765005023</v>
      </c>
      <c r="AE13" s="3">
        <f>$A13*$J$2/$H$2*2*'Financial costs'!$B$14/'Financial costs'!$B$16 + $A13*2*'Financial costs'!$D$24*$L$2*(1+'Financial costs'!$B$26)^(AE$3-1) + $A13*2*'Financial costs'!$B$18*$L$2+'Financial costs'!$B$9</f>
        <v>350438.6150474957</v>
      </c>
      <c r="AF13" s="3">
        <f>$A13*$J$2/$H$2*2*'Financial costs'!$B$14/'Financial costs'!$B$16 + $A13*2*'Financial costs'!$D$24*$L$2*(1+'Financial costs'!$B$26)^(AF$3-1) + $A13*2*'Financial costs'!$B$18*$L$2+'Financial costs'!$B$9-'Financial costs'!$B$10*'Financial costs'!$B$8</f>
        <v>-303039.06820710981</v>
      </c>
    </row>
    <row r="14" spans="1:32" x14ac:dyDescent="0.25">
      <c r="A14">
        <v>140</v>
      </c>
      <c r="B14" s="2">
        <f t="shared" si="0"/>
        <v>7313839.8351707803</v>
      </c>
      <c r="C14" s="3">
        <f>$A14*$J$2/$H$2*2*'Financial costs'!$B$14/'Financial costs'!$B$16 + $A14*2*'Financial costs'!$D$24*$L$2*(1+'Financial costs'!$B$26)^(C$3-1) + $A14*2*'Financial costs'!$B$18*$L$2+'Financial costs'!$B$8+'Financial costs'!$B$9</f>
        <v>2206242.7936507934</v>
      </c>
      <c r="D14" s="3">
        <f>$A14*$J$2/$H$2*2*'Financial costs'!$B$14/'Financial costs'!$B$16 + $A14*2*'Financial costs'!$D$24*$L$2*(1+'Financial costs'!$B$26)^(D$3-1) + $A14*2*'Financial costs'!$B$18*$L$2+'Financial costs'!$B$9</f>
        <v>335755.8622222222</v>
      </c>
      <c r="E14" s="3">
        <f>$A14*$J$2/$H$2*2*'Financial costs'!$B$14/'Financial costs'!$B$16 + $A14*2*'Financial costs'!$D$24*$L$2*(1+'Financial costs'!$B$26)^(E$3-1) + $A14*2*'Financial costs'!$B$18*$L$2+'Financial costs'!$B$9</f>
        <v>336716.33502222225</v>
      </c>
      <c r="F14" s="3">
        <f>$A14*$J$2/$H$2*2*'Financial costs'!$B$14/'Financial costs'!$B$16 + $A14*2*'Financial costs'!$D$24*$L$2*(1+'Financial costs'!$B$26)^(F$3-1) + $A14*2*'Financial costs'!$B$18*$L$2+'Financial costs'!$B$9</f>
        <v>337696.01727822225</v>
      </c>
      <c r="G14" s="3">
        <f>$A14*$J$2/$H$2*2*'Financial costs'!$B$14/'Financial costs'!$B$16 + $A14*2*'Financial costs'!$D$24*$L$2*(1+'Financial costs'!$B$26)^(G$3-1) + $A14*2*'Financial costs'!$B$18*$L$2+'Financial costs'!$B$9</f>
        <v>338695.29317934223</v>
      </c>
      <c r="H14" s="3">
        <f>$A14*$J$2/$H$2*2*'Financial costs'!$B$14/'Financial costs'!$B$16 + $A14*2*'Financial costs'!$D$24*$L$2*(1+'Financial costs'!$B$26)^(H$3-1) + $A14*2*'Financial costs'!$B$18*$L$2+'Financial costs'!$B$9</f>
        <v>339714.55459848465</v>
      </c>
      <c r="I14" s="3">
        <f>$A14*$J$2/$H$2*2*'Financial costs'!$B$14/'Financial costs'!$B$16 + $A14*2*'Financial costs'!$D$24*$L$2*(1+'Financial costs'!$B$26)^(I$3-1) + $A14*2*'Financial costs'!$B$18*$L$2+'Financial costs'!$B$9</f>
        <v>340754.20124600991</v>
      </c>
      <c r="J14" s="3">
        <f>$A14*$J$2/$H$2*2*'Financial costs'!$B$14/'Financial costs'!$B$16 + $A14*2*'Financial costs'!$D$24*$L$2*(1+'Financial costs'!$B$26)^(J$3-1) + $A14*2*'Financial costs'!$B$18*$L$2+'Financial costs'!$B$9</f>
        <v>341814.64082648559</v>
      </c>
      <c r="K14" s="3">
        <f>$A14*$J$2/$H$2*2*'Financial costs'!$B$14/'Financial costs'!$B$16 + $A14*2*'Financial costs'!$D$24*$L$2*(1+'Financial costs'!$B$26)^(K$3-1) + $A14*2*'Financial costs'!$B$18*$L$2+'Financial costs'!$B$9</f>
        <v>342896.28919857088</v>
      </c>
      <c r="L14" s="3">
        <f>$A14*$J$2/$H$2*2*'Financial costs'!$B$14/'Financial costs'!$B$16 + $A14*2*'Financial costs'!$D$24*$L$2*(1+'Financial costs'!$B$26)^(L$3-1) + $A14*2*'Financial costs'!$B$18*$L$2+'Financial costs'!$B$9</f>
        <v>343999.57053809788</v>
      </c>
      <c r="M14" s="3">
        <f>$A14*$J$2/$H$2*2*'Financial costs'!$B$14/'Financial costs'!$B$16 + $A14*2*'Financial costs'!$D$24*$L$2*(1+'Financial costs'!$B$26)^(M$3-1) + $A14*2*'Financial costs'!$B$18*$L$2+'Financial costs'!$B$9</f>
        <v>345124.91750441538</v>
      </c>
      <c r="N14" s="3">
        <f>$A14*$J$2/$H$2*2*'Financial costs'!$B$14/'Financial costs'!$B$16 + $A14*2*'Financial costs'!$D$24*$L$2*(1+'Financial costs'!$B$26)^(N$3-1) + $A14*2*'Financial costs'!$B$18*$L$2+'Financial costs'!$B$9</f>
        <v>346272.77141005924</v>
      </c>
      <c r="O14" s="3">
        <f>$A14*$J$2/$H$2*2*'Financial costs'!$B$14/'Financial costs'!$B$16 + $A14*2*'Financial costs'!$D$24*$L$2*(1+'Financial costs'!$B$26)^(O$3-1) + $A14*2*'Financial costs'!$B$18*$L$2+'Financial costs'!$B$9</f>
        <v>347443.58239381597</v>
      </c>
      <c r="P14" s="3">
        <f>$A14*$J$2/$H$2*2*'Financial costs'!$B$14/'Financial costs'!$B$16 + $A14*2*'Financial costs'!$D$24*$L$2*(1+'Financial costs'!$B$26)^(P$3-1) + $A14*2*'Financial costs'!$B$18*$L$2+'Financial costs'!$B$9</f>
        <v>348637.80959724786</v>
      </c>
      <c r="Q14" s="3">
        <f>$A14*$J$2/$H$2*2*'Financial costs'!$B$14/'Financial costs'!$B$16 + $A14*2*'Financial costs'!$D$24*$L$2*(1+'Financial costs'!$B$26)^(Q$3-1) + $A14*2*'Financial costs'!$B$18*$L$2+'Financial costs'!$B$9</f>
        <v>349855.92134474835</v>
      </c>
      <c r="R14" s="3">
        <f>$A14*$J$2/$H$2*2*'Financial costs'!$B$14/'Financial costs'!$B$16 + $A14*2*'Financial costs'!$D$24*$L$2*(1+'Financial costs'!$B$26)^(R$3-1) + $A14*2*'Financial costs'!$B$18*$L$2+'Financial costs'!$B$9</f>
        <v>351098.3953271989</v>
      </c>
      <c r="S14" s="3">
        <f>$A14*$J$2/$H$2*2*'Financial costs'!$B$14/'Financial costs'!$B$16 + $A14*2*'Financial costs'!$D$24*$L$2*(1+'Financial costs'!$B$26)^(S$3-1) + $A14*2*'Financial costs'!$B$18*$L$2+'Financial costs'!$B$9</f>
        <v>352365.71878929844</v>
      </c>
      <c r="T14" s="3">
        <f>$A14*$J$2/$H$2*2*'Financial costs'!$B$14/'Financial costs'!$B$16 + $A14*2*'Financial costs'!$D$24*$L$2*(1+'Financial costs'!$B$26)^(T$3-1) + $A14*2*'Financial costs'!$B$18*$L$2+'Financial costs'!$B$9</f>
        <v>353658.38872063992</v>
      </c>
      <c r="U14" s="3">
        <f>$A14*$J$2/$H$2*2*'Financial costs'!$B$14/'Financial costs'!$B$16 + $A14*2*'Financial costs'!$D$24*$L$2*(1+'Financial costs'!$B$26)^(U$3-1) + $A14*2*'Financial costs'!$B$18*$L$2+'Financial costs'!$B$9</f>
        <v>354976.91205060831</v>
      </c>
      <c r="V14" s="3">
        <f>$A14*$J$2/$H$2*2*'Financial costs'!$B$14/'Financial costs'!$B$16 + $A14*2*'Financial costs'!$D$24*$L$2*(1+'Financial costs'!$B$26)^(V$3-1) + $A14*2*'Financial costs'!$B$18*$L$2+'Financial costs'!$B$9</f>
        <v>356321.805847176</v>
      </c>
      <c r="W14" s="3">
        <f>$A14*$J$2/$H$2*2*'Financial costs'!$B$14/'Financial costs'!$B$16 + $A14*2*'Financial costs'!$D$24*$L$2*(1+'Financial costs'!$B$26)^(W$3-1) + $A14*2*'Financial costs'!$B$18*$L$2+'Financial costs'!$B$9</f>
        <v>357693.5975196751</v>
      </c>
      <c r="X14" s="3">
        <f>$A14*$J$2/$H$2*2*'Financial costs'!$B$14/'Financial costs'!$B$16 + $A14*2*'Financial costs'!$D$24*$L$2*(1+'Financial costs'!$B$26)^(X$3-1) + $A14*2*'Financial costs'!$B$18*$L$2+'Financial costs'!$B$9</f>
        <v>359092.82502562413</v>
      </c>
      <c r="Y14" s="3">
        <f>$A14*$J$2/$H$2*2*'Financial costs'!$B$14/'Financial costs'!$B$16 + $A14*2*'Financial costs'!$D$24*$L$2*(1+'Financial costs'!$B$26)^(Y$3-1) + $A14*2*'Financial costs'!$B$18*$L$2+'Financial costs'!$B$9</f>
        <v>360520.03708169219</v>
      </c>
      <c r="Z14" s="3">
        <f>$A14*$J$2/$H$2*2*'Financial costs'!$B$14/'Financial costs'!$B$16 + $A14*2*'Financial costs'!$D$24*$L$2*(1+'Financial costs'!$B$26)^(Z$3-1) + $A14*2*'Financial costs'!$B$18*$L$2+'Financial costs'!$B$9</f>
        <v>361975.79337888159</v>
      </c>
      <c r="AA14" s="3">
        <f>$A14*$J$2/$H$2*2*'Financial costs'!$B$14/'Financial costs'!$B$16 + $A14*2*'Financial costs'!$D$24*$L$2*(1+'Financial costs'!$B$26)^(AA$3-1) + $A14*2*'Financial costs'!$B$18*$L$2+'Financial costs'!$B$9</f>
        <v>363460.66480201477</v>
      </c>
      <c r="AB14" s="3">
        <f>$A14*$J$2/$H$2*2*'Financial costs'!$B$14/'Financial costs'!$B$16 + $A14*2*'Financial costs'!$D$24*$L$2*(1+'Financial costs'!$B$26)^(AB$3-1) + $A14*2*'Financial costs'!$B$18*$L$2+'Financial costs'!$B$9</f>
        <v>364975.23365361063</v>
      </c>
      <c r="AC14" s="3">
        <f>$A14*$J$2/$H$2*2*'Financial costs'!$B$14/'Financial costs'!$B$16 + $A14*2*'Financial costs'!$D$24*$L$2*(1+'Financial costs'!$B$26)^(AC$3-1) + $A14*2*'Financial costs'!$B$18*$L$2+'Financial costs'!$B$9</f>
        <v>366520.09388223838</v>
      </c>
      <c r="AD14" s="3">
        <f>$A14*$J$2/$H$2*2*'Financial costs'!$B$14/'Financial costs'!$B$16 + $A14*2*'Financial costs'!$D$24*$L$2*(1+'Financial costs'!$B$26)^(AD$3-1) + $A14*2*'Financial costs'!$B$18*$L$2+'Financial costs'!$B$9</f>
        <v>368095.85131543869</v>
      </c>
      <c r="AE14" s="3">
        <f>$A14*$J$2/$H$2*2*'Financial costs'!$B$14/'Financial costs'!$B$16 + $A14*2*'Financial costs'!$D$24*$L$2*(1+'Financial costs'!$B$26)^(AE$3-1) + $A14*2*'Financial costs'!$B$18*$L$2+'Financial costs'!$B$9</f>
        <v>369703.12389730301</v>
      </c>
      <c r="AF14" s="3">
        <f>$A14*$J$2/$H$2*2*'Financial costs'!$B$14/'Financial costs'!$B$16 + $A14*2*'Financial costs'!$D$24*$L$2*(1+'Financial costs'!$B$26)^(AF$3-1) + $A14*2*'Financial costs'!$B$18*$L$2+'Financial costs'!$B$9-'Financial costs'!$B$10*'Financial costs'!$B$8</f>
        <v>-283657.45806919521</v>
      </c>
    </row>
    <row r="15" spans="1:32" x14ac:dyDescent="0.25">
      <c r="A15">
        <v>150</v>
      </c>
      <c r="B15" s="2">
        <f t="shared" si="0"/>
        <v>7598656.5313302502</v>
      </c>
      <c r="C15" s="3">
        <f>$A15*$J$2/$H$2*2*'Financial costs'!$B$14/'Financial costs'!$B$16 + $A15*2*'Financial costs'!$D$24*$L$2*(1+'Financial costs'!$B$26)^(C$3-1) + $A15*2*'Financial costs'!$B$18*$L$2+'Financial costs'!$B$8+'Financial costs'!$B$9</f>
        <v>2223015.2380952379</v>
      </c>
      <c r="D15" s="3">
        <f>$A15*$J$2/$H$2*2*'Financial costs'!$B$14/'Financial costs'!$B$16 + $A15*2*'Financial costs'!$D$24*$L$2*(1+'Financial costs'!$B$26)^(D$3-1) + $A15*2*'Financial costs'!$B$18*$L$2+'Financial costs'!$B$9</f>
        <v>352595.56666666665</v>
      </c>
      <c r="E15" s="3">
        <f>$A15*$J$2/$H$2*2*'Financial costs'!$B$14/'Financial costs'!$B$16 + $A15*2*'Financial costs'!$D$24*$L$2*(1+'Financial costs'!$B$26)^(E$3-1) + $A15*2*'Financial costs'!$B$18*$L$2+'Financial costs'!$B$9</f>
        <v>353624.64466666663</v>
      </c>
      <c r="F15" s="3">
        <f>$A15*$J$2/$H$2*2*'Financial costs'!$B$14/'Financial costs'!$B$16 + $A15*2*'Financial costs'!$D$24*$L$2*(1+'Financial costs'!$B$26)^(F$3-1) + $A15*2*'Financial costs'!$B$18*$L$2+'Financial costs'!$B$9</f>
        <v>354674.30422666669</v>
      </c>
      <c r="G15" s="3">
        <f>$A15*$J$2/$H$2*2*'Financial costs'!$B$14/'Financial costs'!$B$16 + $A15*2*'Financial costs'!$D$24*$L$2*(1+'Financial costs'!$B$26)^(G$3-1) + $A15*2*'Financial costs'!$B$18*$L$2+'Financial costs'!$B$9</f>
        <v>355744.95697786665</v>
      </c>
      <c r="H15" s="3">
        <f>$A15*$J$2/$H$2*2*'Financial costs'!$B$14/'Financial costs'!$B$16 + $A15*2*'Financial costs'!$D$24*$L$2*(1+'Financial costs'!$B$26)^(H$3-1) + $A15*2*'Financial costs'!$B$18*$L$2+'Financial costs'!$B$9</f>
        <v>356837.02278409066</v>
      </c>
      <c r="I15" s="3">
        <f>$A15*$J$2/$H$2*2*'Financial costs'!$B$14/'Financial costs'!$B$16 + $A15*2*'Financial costs'!$D$24*$L$2*(1+'Financial costs'!$B$26)^(I$3-1) + $A15*2*'Financial costs'!$B$18*$L$2+'Financial costs'!$B$9</f>
        <v>357950.92990643915</v>
      </c>
      <c r="J15" s="3">
        <f>$A15*$J$2/$H$2*2*'Financial costs'!$B$14/'Financial costs'!$B$16 + $A15*2*'Financial costs'!$D$24*$L$2*(1+'Financial costs'!$B$26)^(J$3-1) + $A15*2*'Financial costs'!$B$18*$L$2+'Financial costs'!$B$9</f>
        <v>359087.11517123459</v>
      </c>
      <c r="K15" s="3">
        <f>$A15*$J$2/$H$2*2*'Financial costs'!$B$14/'Financial costs'!$B$16 + $A15*2*'Financial costs'!$D$24*$L$2*(1+'Financial costs'!$B$26)^(K$3-1) + $A15*2*'Financial costs'!$B$18*$L$2+'Financial costs'!$B$9</f>
        <v>360246.02414132596</v>
      </c>
      <c r="L15" s="3">
        <f>$A15*$J$2/$H$2*2*'Financial costs'!$B$14/'Financial costs'!$B$16 + $A15*2*'Financial costs'!$D$24*$L$2*(1+'Financial costs'!$B$26)^(L$3-1) + $A15*2*'Financial costs'!$B$18*$L$2+'Financial costs'!$B$9</f>
        <v>361428.11129081913</v>
      </c>
      <c r="M15" s="3">
        <f>$A15*$J$2/$H$2*2*'Financial costs'!$B$14/'Financial costs'!$B$16 + $A15*2*'Financial costs'!$D$24*$L$2*(1+'Financial costs'!$B$26)^(M$3-1) + $A15*2*'Financial costs'!$B$18*$L$2+'Financial costs'!$B$9</f>
        <v>362633.84018330218</v>
      </c>
      <c r="N15" s="3">
        <f>$A15*$J$2/$H$2*2*'Financial costs'!$B$14/'Financial costs'!$B$16 + $A15*2*'Financial costs'!$D$24*$L$2*(1+'Financial costs'!$B$26)^(N$3-1) + $A15*2*'Financial costs'!$B$18*$L$2+'Financial costs'!$B$9</f>
        <v>363863.68365363486</v>
      </c>
      <c r="O15" s="3">
        <f>$A15*$J$2/$H$2*2*'Financial costs'!$B$14/'Financial costs'!$B$16 + $A15*2*'Financial costs'!$D$24*$L$2*(1+'Financial costs'!$B$26)^(O$3-1) + $A15*2*'Financial costs'!$B$18*$L$2+'Financial costs'!$B$9</f>
        <v>365118.12399337429</v>
      </c>
      <c r="P15" s="3">
        <f>$A15*$J$2/$H$2*2*'Financial costs'!$B$14/'Financial costs'!$B$16 + $A15*2*'Financial costs'!$D$24*$L$2*(1+'Financial costs'!$B$26)^(P$3-1) + $A15*2*'Financial costs'!$B$18*$L$2+'Financial costs'!$B$9</f>
        <v>366397.65313990839</v>
      </c>
      <c r="Q15" s="3">
        <f>$A15*$J$2/$H$2*2*'Financial costs'!$B$14/'Financial costs'!$B$16 + $A15*2*'Financial costs'!$D$24*$L$2*(1+'Financial costs'!$B$26)^(Q$3-1) + $A15*2*'Financial costs'!$B$18*$L$2+'Financial costs'!$B$9</f>
        <v>367702.77286937326</v>
      </c>
      <c r="R15" s="3">
        <f>$A15*$J$2/$H$2*2*'Financial costs'!$B$14/'Financial costs'!$B$16 + $A15*2*'Financial costs'!$D$24*$L$2*(1+'Financial costs'!$B$26)^(R$3-1) + $A15*2*'Financial costs'!$B$18*$L$2+'Financial costs'!$B$9</f>
        <v>369033.99499342736</v>
      </c>
      <c r="S15" s="3">
        <f>$A15*$J$2/$H$2*2*'Financial costs'!$B$14/'Financial costs'!$B$16 + $A15*2*'Financial costs'!$D$24*$L$2*(1+'Financial costs'!$B$26)^(S$3-1) + $A15*2*'Financial costs'!$B$18*$L$2+'Financial costs'!$B$9</f>
        <v>370391.8415599626</v>
      </c>
      <c r="T15" s="3">
        <f>$A15*$J$2/$H$2*2*'Financial costs'!$B$14/'Financial costs'!$B$16 + $A15*2*'Financial costs'!$D$24*$L$2*(1+'Financial costs'!$B$26)^(T$3-1) + $A15*2*'Financial costs'!$B$18*$L$2+'Financial costs'!$B$9</f>
        <v>371776.84505782853</v>
      </c>
      <c r="U15" s="3">
        <f>$A15*$J$2/$H$2*2*'Financial costs'!$B$14/'Financial costs'!$B$16 + $A15*2*'Financial costs'!$D$24*$L$2*(1+'Financial costs'!$B$26)^(U$3-1) + $A15*2*'Financial costs'!$B$18*$L$2+'Financial costs'!$B$9</f>
        <v>373189.54862565175</v>
      </c>
      <c r="V15" s="3">
        <f>$A15*$J$2/$H$2*2*'Financial costs'!$B$14/'Financial costs'!$B$16 + $A15*2*'Financial costs'!$D$24*$L$2*(1+'Financial costs'!$B$26)^(V$3-1) + $A15*2*'Financial costs'!$B$18*$L$2+'Financial costs'!$B$9</f>
        <v>374630.50626483141</v>
      </c>
      <c r="W15" s="3">
        <f>$A15*$J$2/$H$2*2*'Financial costs'!$B$14/'Financial costs'!$B$16 + $A15*2*'Financial costs'!$D$24*$L$2*(1+'Financial costs'!$B$26)^(W$3-1) + $A15*2*'Financial costs'!$B$18*$L$2+'Financial costs'!$B$9</f>
        <v>376100.28305679472</v>
      </c>
      <c r="X15" s="3">
        <f>$A15*$J$2/$H$2*2*'Financial costs'!$B$14/'Financial costs'!$B$16 + $A15*2*'Financial costs'!$D$24*$L$2*(1+'Financial costs'!$B$26)^(X$3-1) + $A15*2*'Financial costs'!$B$18*$L$2+'Financial costs'!$B$9</f>
        <v>377599.4553845973</v>
      </c>
      <c r="Y15" s="3">
        <f>$A15*$J$2/$H$2*2*'Financial costs'!$B$14/'Financial costs'!$B$16 + $A15*2*'Financial costs'!$D$24*$L$2*(1+'Financial costs'!$B$26)^(Y$3-1) + $A15*2*'Financial costs'!$B$18*$L$2+'Financial costs'!$B$9</f>
        <v>379128.6111589559</v>
      </c>
      <c r="Z15" s="3">
        <f>$A15*$J$2/$H$2*2*'Financial costs'!$B$14/'Financial costs'!$B$16 + $A15*2*'Financial costs'!$D$24*$L$2*(1+'Financial costs'!$B$26)^(Z$3-1) + $A15*2*'Financial costs'!$B$18*$L$2+'Financial costs'!$B$9</f>
        <v>380688.35004880169</v>
      </c>
      <c r="AA15" s="3">
        <f>$A15*$J$2/$H$2*2*'Financial costs'!$B$14/'Financial costs'!$B$16 + $A15*2*'Financial costs'!$D$24*$L$2*(1+'Financial costs'!$B$26)^(AA$3-1) + $A15*2*'Financial costs'!$B$18*$L$2+'Financial costs'!$B$9</f>
        <v>382279.28371644439</v>
      </c>
      <c r="AB15" s="3">
        <f>$A15*$J$2/$H$2*2*'Financial costs'!$B$14/'Financial costs'!$B$16 + $A15*2*'Financial costs'!$D$24*$L$2*(1+'Financial costs'!$B$26)^(AB$3-1) + $A15*2*'Financial costs'!$B$18*$L$2+'Financial costs'!$B$9</f>
        <v>383902.03605743992</v>
      </c>
      <c r="AC15" s="3">
        <f>$A15*$J$2/$H$2*2*'Financial costs'!$B$14/'Financial costs'!$B$16 + $A15*2*'Financial costs'!$D$24*$L$2*(1+'Financial costs'!$B$26)^(AC$3-1) + $A15*2*'Financial costs'!$B$18*$L$2+'Financial costs'!$B$9</f>
        <v>385557.24344525544</v>
      </c>
      <c r="AD15" s="3">
        <f>$A15*$J$2/$H$2*2*'Financial costs'!$B$14/'Financial costs'!$B$16 + $A15*2*'Financial costs'!$D$24*$L$2*(1+'Financial costs'!$B$26)^(AD$3-1) + $A15*2*'Financial costs'!$B$18*$L$2+'Financial costs'!$B$9</f>
        <v>387245.55498082715</v>
      </c>
      <c r="AE15" s="3">
        <f>$A15*$J$2/$H$2*2*'Financial costs'!$B$14/'Financial costs'!$B$16 + $A15*2*'Financial costs'!$D$24*$L$2*(1+'Financial costs'!$B$26)^(AE$3-1) + $A15*2*'Financial costs'!$B$18*$L$2+'Financial costs'!$B$9</f>
        <v>388967.63274711039</v>
      </c>
      <c r="AF15" s="3">
        <f>$A15*$J$2/$H$2*2*'Financial costs'!$B$14/'Financial costs'!$B$16 + $A15*2*'Financial costs'!$D$24*$L$2*(1+'Financial costs'!$B$26)^(AF$3-1) + $A15*2*'Financial costs'!$B$18*$L$2+'Financial costs'!$B$9-'Financial costs'!$B$10*'Financial costs'!$B$8</f>
        <v>-264275.84793128062</v>
      </c>
    </row>
    <row r="16" spans="1:32" x14ac:dyDescent="0.25">
      <c r="A16">
        <v>160</v>
      </c>
      <c r="B16" s="2">
        <f t="shared" si="0"/>
        <v>7883473.227489722</v>
      </c>
      <c r="C16" s="3">
        <f>$A16*$J$2/$H$2*2*'Financial costs'!$B$14/'Financial costs'!$B$16 + $A16*2*'Financial costs'!$D$24*$L$2*(1+'Financial costs'!$B$26)^(C$3-1) + $A16*2*'Financial costs'!$B$18*$L$2+'Financial costs'!$B$8+'Financial costs'!$B$9</f>
        <v>2239787.6825396824</v>
      </c>
      <c r="D16" s="3">
        <f>$A16*$J$2/$H$2*2*'Financial costs'!$B$14/'Financial costs'!$B$16 + $A16*2*'Financial costs'!$D$24*$L$2*(1+'Financial costs'!$B$26)^(D$3-1) + $A16*2*'Financial costs'!$B$18*$L$2+'Financial costs'!$B$9</f>
        <v>369435.2711111111</v>
      </c>
      <c r="E16" s="3">
        <f>$A16*$J$2/$H$2*2*'Financial costs'!$B$14/'Financial costs'!$B$16 + $A16*2*'Financial costs'!$D$24*$L$2*(1+'Financial costs'!$B$26)^(E$3-1) + $A16*2*'Financial costs'!$B$18*$L$2+'Financial costs'!$B$9</f>
        <v>370532.95431111107</v>
      </c>
      <c r="F16" s="3">
        <f>$A16*$J$2/$H$2*2*'Financial costs'!$B$14/'Financial costs'!$B$16 + $A16*2*'Financial costs'!$D$24*$L$2*(1+'Financial costs'!$B$26)^(F$3-1) + $A16*2*'Financial costs'!$B$18*$L$2+'Financial costs'!$B$9</f>
        <v>371652.59117511107</v>
      </c>
      <c r="G16" s="3">
        <f>$A16*$J$2/$H$2*2*'Financial costs'!$B$14/'Financial costs'!$B$16 + $A16*2*'Financial costs'!$D$24*$L$2*(1+'Financial costs'!$B$26)^(G$3-1) + $A16*2*'Financial costs'!$B$18*$L$2+'Financial costs'!$B$9</f>
        <v>372794.62077639112</v>
      </c>
      <c r="H16" s="3">
        <f>$A16*$J$2/$H$2*2*'Financial costs'!$B$14/'Financial costs'!$B$16 + $A16*2*'Financial costs'!$D$24*$L$2*(1+'Financial costs'!$B$26)^(H$3-1) + $A16*2*'Financial costs'!$B$18*$L$2+'Financial costs'!$B$9</f>
        <v>373959.49096969666</v>
      </c>
      <c r="I16" s="3">
        <f>$A16*$J$2/$H$2*2*'Financial costs'!$B$14/'Financial costs'!$B$16 + $A16*2*'Financial costs'!$D$24*$L$2*(1+'Financial costs'!$B$26)^(I$3-1) + $A16*2*'Financial costs'!$B$18*$L$2+'Financial costs'!$B$9</f>
        <v>375147.6585668684</v>
      </c>
      <c r="J16" s="3">
        <f>$A16*$J$2/$H$2*2*'Financial costs'!$B$14/'Financial costs'!$B$16 + $A16*2*'Financial costs'!$D$24*$L$2*(1+'Financial costs'!$B$26)^(J$3-1) + $A16*2*'Financial costs'!$B$18*$L$2+'Financial costs'!$B$9</f>
        <v>376359.58951598353</v>
      </c>
      <c r="K16" s="3">
        <f>$A16*$J$2/$H$2*2*'Financial costs'!$B$14/'Financial costs'!$B$16 + $A16*2*'Financial costs'!$D$24*$L$2*(1+'Financial costs'!$B$26)^(K$3-1) + $A16*2*'Financial costs'!$B$18*$L$2+'Financial costs'!$B$9</f>
        <v>377595.75908408099</v>
      </c>
      <c r="L16" s="3">
        <f>$A16*$J$2/$H$2*2*'Financial costs'!$B$14/'Financial costs'!$B$16 + $A16*2*'Financial costs'!$D$24*$L$2*(1+'Financial costs'!$B$26)^(L$3-1) + $A16*2*'Financial costs'!$B$18*$L$2+'Financial costs'!$B$9</f>
        <v>378856.65204354038</v>
      </c>
      <c r="M16" s="3">
        <f>$A16*$J$2/$H$2*2*'Financial costs'!$B$14/'Financial costs'!$B$16 + $A16*2*'Financial costs'!$D$24*$L$2*(1+'Financial costs'!$B$26)^(M$3-1) + $A16*2*'Financial costs'!$B$18*$L$2+'Financial costs'!$B$9</f>
        <v>380142.76286218897</v>
      </c>
      <c r="N16" s="3">
        <f>$A16*$J$2/$H$2*2*'Financial costs'!$B$14/'Financial costs'!$B$16 + $A16*2*'Financial costs'!$D$24*$L$2*(1+'Financial costs'!$B$26)^(N$3-1) + $A16*2*'Financial costs'!$B$18*$L$2+'Financial costs'!$B$9</f>
        <v>381454.59589721053</v>
      </c>
      <c r="O16" s="3">
        <f>$A16*$J$2/$H$2*2*'Financial costs'!$B$14/'Financial costs'!$B$16 + $A16*2*'Financial costs'!$D$24*$L$2*(1+'Financial costs'!$B$26)^(O$3-1) + $A16*2*'Financial costs'!$B$18*$L$2+'Financial costs'!$B$9</f>
        <v>382792.66559293249</v>
      </c>
      <c r="P16" s="3">
        <f>$A16*$J$2/$H$2*2*'Financial costs'!$B$14/'Financial costs'!$B$16 + $A16*2*'Financial costs'!$D$24*$L$2*(1+'Financial costs'!$B$26)^(P$3-1) + $A16*2*'Financial costs'!$B$18*$L$2+'Financial costs'!$B$9</f>
        <v>384157.49668256892</v>
      </c>
      <c r="Q16" s="3">
        <f>$A16*$J$2/$H$2*2*'Financial costs'!$B$14/'Financial costs'!$B$16 + $A16*2*'Financial costs'!$D$24*$L$2*(1+'Financial costs'!$B$26)^(Q$3-1) + $A16*2*'Financial costs'!$B$18*$L$2+'Financial costs'!$B$9</f>
        <v>385549.62439399812</v>
      </c>
      <c r="R16" s="3">
        <f>$A16*$J$2/$H$2*2*'Financial costs'!$B$14/'Financial costs'!$B$16 + $A16*2*'Financial costs'!$D$24*$L$2*(1+'Financial costs'!$B$26)^(R$3-1) + $A16*2*'Financial costs'!$B$18*$L$2+'Financial costs'!$B$9</f>
        <v>386969.59465965582</v>
      </c>
      <c r="S16" s="3">
        <f>$A16*$J$2/$H$2*2*'Financial costs'!$B$14/'Financial costs'!$B$16 + $A16*2*'Financial costs'!$D$24*$L$2*(1+'Financial costs'!$B$26)^(S$3-1) + $A16*2*'Financial costs'!$B$18*$L$2+'Financial costs'!$B$9</f>
        <v>388417.96433062677</v>
      </c>
      <c r="T16" s="3">
        <f>$A16*$J$2/$H$2*2*'Financial costs'!$B$14/'Financial costs'!$B$16 + $A16*2*'Financial costs'!$D$24*$L$2*(1+'Financial costs'!$B$26)^(T$3-1) + $A16*2*'Financial costs'!$B$18*$L$2+'Financial costs'!$B$9</f>
        <v>389895.30139501707</v>
      </c>
      <c r="U16" s="3">
        <f>$A16*$J$2/$H$2*2*'Financial costs'!$B$14/'Financial costs'!$B$16 + $A16*2*'Financial costs'!$D$24*$L$2*(1+'Financial costs'!$B$26)^(U$3-1) + $A16*2*'Financial costs'!$B$18*$L$2+'Financial costs'!$B$9</f>
        <v>391402.18520069518</v>
      </c>
      <c r="V16" s="3">
        <f>$A16*$J$2/$H$2*2*'Financial costs'!$B$14/'Financial costs'!$B$16 + $A16*2*'Financial costs'!$D$24*$L$2*(1+'Financial costs'!$B$26)^(V$3-1) + $A16*2*'Financial costs'!$B$18*$L$2+'Financial costs'!$B$9</f>
        <v>392939.20668248687</v>
      </c>
      <c r="W16" s="3">
        <f>$A16*$J$2/$H$2*2*'Financial costs'!$B$14/'Financial costs'!$B$16 + $A16*2*'Financial costs'!$D$24*$L$2*(1+'Financial costs'!$B$26)^(W$3-1) + $A16*2*'Financial costs'!$B$18*$L$2+'Financial costs'!$B$9</f>
        <v>394506.96859391435</v>
      </c>
      <c r="X16" s="3">
        <f>$A16*$J$2/$H$2*2*'Financial costs'!$B$14/'Financial costs'!$B$16 + $A16*2*'Financial costs'!$D$24*$L$2*(1+'Financial costs'!$B$26)^(X$3-1) + $A16*2*'Financial costs'!$B$18*$L$2+'Financial costs'!$B$9</f>
        <v>396106.08574357041</v>
      </c>
      <c r="Y16" s="3">
        <f>$A16*$J$2/$H$2*2*'Financial costs'!$B$14/'Financial costs'!$B$16 + $A16*2*'Financial costs'!$D$24*$L$2*(1+'Financial costs'!$B$26)^(Y$3-1) + $A16*2*'Financial costs'!$B$18*$L$2+'Financial costs'!$B$9</f>
        <v>397737.18523621961</v>
      </c>
      <c r="Z16" s="3">
        <f>$A16*$J$2/$H$2*2*'Financial costs'!$B$14/'Financial costs'!$B$16 + $A16*2*'Financial costs'!$D$24*$L$2*(1+'Financial costs'!$B$26)^(Z$3-1) + $A16*2*'Financial costs'!$B$18*$L$2+'Financial costs'!$B$9</f>
        <v>399400.90671872179</v>
      </c>
      <c r="AA16" s="3">
        <f>$A16*$J$2/$H$2*2*'Financial costs'!$B$14/'Financial costs'!$B$16 + $A16*2*'Financial costs'!$D$24*$L$2*(1+'Financial costs'!$B$26)^(AA$3-1) + $A16*2*'Financial costs'!$B$18*$L$2+'Financial costs'!$B$9</f>
        <v>401097.90263087396</v>
      </c>
      <c r="AB16" s="3">
        <f>$A16*$J$2/$H$2*2*'Financial costs'!$B$14/'Financial costs'!$B$16 + $A16*2*'Financial costs'!$D$24*$L$2*(1+'Financial costs'!$B$26)^(AB$3-1) + $A16*2*'Financial costs'!$B$18*$L$2+'Financial costs'!$B$9</f>
        <v>402828.83846126928</v>
      </c>
      <c r="AC16" s="3">
        <f>$A16*$J$2/$H$2*2*'Financial costs'!$B$14/'Financial costs'!$B$16 + $A16*2*'Financial costs'!$D$24*$L$2*(1+'Financial costs'!$B$26)^(AC$3-1) + $A16*2*'Financial costs'!$B$18*$L$2+'Financial costs'!$B$9</f>
        <v>404594.3930082724</v>
      </c>
      <c r="AD16" s="3">
        <f>$A16*$J$2/$H$2*2*'Financial costs'!$B$14/'Financial costs'!$B$16 + $A16*2*'Financial costs'!$D$24*$L$2*(1+'Financial costs'!$B$26)^(AD$3-1) + $A16*2*'Financial costs'!$B$18*$L$2+'Financial costs'!$B$9</f>
        <v>406395.25864621566</v>
      </c>
      <c r="AE16" s="3">
        <f>$A16*$J$2/$H$2*2*'Financial costs'!$B$14/'Financial costs'!$B$16 + $A16*2*'Financial costs'!$D$24*$L$2*(1+'Financial costs'!$B$26)^(AE$3-1) + $A16*2*'Financial costs'!$B$18*$L$2+'Financial costs'!$B$9</f>
        <v>408232.14159691776</v>
      </c>
      <c r="AF16" s="3">
        <f>$A16*$J$2/$H$2*2*'Financial costs'!$B$14/'Financial costs'!$B$16 + $A16*2*'Financial costs'!$D$24*$L$2*(1+'Financial costs'!$B$26)^(AF$3-1) + $A16*2*'Financial costs'!$B$18*$L$2+'Financial costs'!$B$9-'Financial costs'!$B$10*'Financial costs'!$B$8</f>
        <v>-244894.23779336602</v>
      </c>
    </row>
    <row r="17" spans="1:32" x14ac:dyDescent="0.25">
      <c r="A17">
        <v>170</v>
      </c>
      <c r="B17" s="2">
        <f t="shared" si="0"/>
        <v>8168289.9236491891</v>
      </c>
      <c r="C17" s="3">
        <f>$A17*$J$2/$H$2*2*'Financial costs'!$B$14/'Financial costs'!$B$16 + $A17*2*'Financial costs'!$D$24*$L$2*(1+'Financial costs'!$B$26)^(C$3-1) + $A17*2*'Financial costs'!$B$18*$L$2+'Financial costs'!$B$8+'Financial costs'!$B$9</f>
        <v>2256560.1269841269</v>
      </c>
      <c r="D17" s="3">
        <f>$A17*$J$2/$H$2*2*'Financial costs'!$B$14/'Financial costs'!$B$16 + $A17*2*'Financial costs'!$D$24*$L$2*(1+'Financial costs'!$B$26)^(D$3-1) + $A17*2*'Financial costs'!$B$18*$L$2+'Financial costs'!$B$9</f>
        <v>386274.97555555555</v>
      </c>
      <c r="E17" s="3">
        <f>$A17*$J$2/$H$2*2*'Financial costs'!$B$14/'Financial costs'!$B$16 + $A17*2*'Financial costs'!$D$24*$L$2*(1+'Financial costs'!$B$26)^(E$3-1) + $A17*2*'Financial costs'!$B$18*$L$2+'Financial costs'!$B$9</f>
        <v>387441.26395555557</v>
      </c>
      <c r="F17" s="3">
        <f>$A17*$J$2/$H$2*2*'Financial costs'!$B$14/'Financial costs'!$B$16 + $A17*2*'Financial costs'!$D$24*$L$2*(1+'Financial costs'!$B$26)^(F$3-1) + $A17*2*'Financial costs'!$B$18*$L$2+'Financial costs'!$B$9</f>
        <v>388630.87812355557</v>
      </c>
      <c r="G17" s="3">
        <f>$A17*$J$2/$H$2*2*'Financial costs'!$B$14/'Financial costs'!$B$16 + $A17*2*'Financial costs'!$D$24*$L$2*(1+'Financial costs'!$B$26)^(G$3-1) + $A17*2*'Financial costs'!$B$18*$L$2+'Financial costs'!$B$9</f>
        <v>389844.28457491554</v>
      </c>
      <c r="H17" s="3">
        <f>$A17*$J$2/$H$2*2*'Financial costs'!$B$14/'Financial costs'!$B$16 + $A17*2*'Financial costs'!$D$24*$L$2*(1+'Financial costs'!$B$26)^(H$3-1) + $A17*2*'Financial costs'!$B$18*$L$2+'Financial costs'!$B$9</f>
        <v>391081.95915530273</v>
      </c>
      <c r="I17" s="3">
        <f>$A17*$J$2/$H$2*2*'Financial costs'!$B$14/'Financial costs'!$B$16 + $A17*2*'Financial costs'!$D$24*$L$2*(1+'Financial costs'!$B$26)^(I$3-1) + $A17*2*'Financial costs'!$B$18*$L$2+'Financial costs'!$B$9</f>
        <v>392344.38722729776</v>
      </c>
      <c r="J17" s="3">
        <f>$A17*$J$2/$H$2*2*'Financial costs'!$B$14/'Financial costs'!$B$16 + $A17*2*'Financial costs'!$D$24*$L$2*(1+'Financial costs'!$B$26)^(J$3-1) + $A17*2*'Financial costs'!$B$18*$L$2+'Financial costs'!$B$9</f>
        <v>393632.06386073254</v>
      </c>
      <c r="K17" s="3">
        <f>$A17*$J$2/$H$2*2*'Financial costs'!$B$14/'Financial costs'!$B$16 + $A17*2*'Financial costs'!$D$24*$L$2*(1+'Financial costs'!$B$26)^(K$3-1) + $A17*2*'Financial costs'!$B$18*$L$2+'Financial costs'!$B$9</f>
        <v>394945.49402683612</v>
      </c>
      <c r="L17" s="3">
        <f>$A17*$J$2/$H$2*2*'Financial costs'!$B$14/'Financial costs'!$B$16 + $A17*2*'Financial costs'!$D$24*$L$2*(1+'Financial costs'!$B$26)^(L$3-1) + $A17*2*'Financial costs'!$B$18*$L$2+'Financial costs'!$B$9</f>
        <v>396285.19279626175</v>
      </c>
      <c r="M17" s="3">
        <f>$A17*$J$2/$H$2*2*'Financial costs'!$B$14/'Financial costs'!$B$16 + $A17*2*'Financial costs'!$D$24*$L$2*(1+'Financial costs'!$B$26)^(M$3-1) + $A17*2*'Financial costs'!$B$18*$L$2+'Financial costs'!$B$9</f>
        <v>397651.68554107583</v>
      </c>
      <c r="N17" s="3">
        <f>$A17*$J$2/$H$2*2*'Financial costs'!$B$14/'Financial costs'!$B$16 + $A17*2*'Financial costs'!$D$24*$L$2*(1+'Financial costs'!$B$26)^(N$3-1) + $A17*2*'Financial costs'!$B$18*$L$2+'Financial costs'!$B$9</f>
        <v>399045.5081407862</v>
      </c>
      <c r="O17" s="3">
        <f>$A17*$J$2/$H$2*2*'Financial costs'!$B$14/'Financial costs'!$B$16 + $A17*2*'Financial costs'!$D$24*$L$2*(1+'Financial costs'!$B$26)^(O$3-1) + $A17*2*'Financial costs'!$B$18*$L$2+'Financial costs'!$B$9</f>
        <v>400467.20719249081</v>
      </c>
      <c r="P17" s="3">
        <f>$A17*$J$2/$H$2*2*'Financial costs'!$B$14/'Financial costs'!$B$16 + $A17*2*'Financial costs'!$D$24*$L$2*(1+'Financial costs'!$B$26)^(P$3-1) + $A17*2*'Financial costs'!$B$18*$L$2+'Financial costs'!$B$9</f>
        <v>401917.34022522951</v>
      </c>
      <c r="Q17" s="3">
        <f>$A17*$J$2/$H$2*2*'Financial costs'!$B$14/'Financial costs'!$B$16 + $A17*2*'Financial costs'!$D$24*$L$2*(1+'Financial costs'!$B$26)^(Q$3-1) + $A17*2*'Financial costs'!$B$18*$L$2+'Financial costs'!$B$9</f>
        <v>403396.47591862304</v>
      </c>
      <c r="R17" s="3">
        <f>$A17*$J$2/$H$2*2*'Financial costs'!$B$14/'Financial costs'!$B$16 + $A17*2*'Financial costs'!$D$24*$L$2*(1+'Financial costs'!$B$26)^(R$3-1) + $A17*2*'Financial costs'!$B$18*$L$2+'Financial costs'!$B$9</f>
        <v>404905.19432588434</v>
      </c>
      <c r="S17" s="3">
        <f>$A17*$J$2/$H$2*2*'Financial costs'!$B$14/'Financial costs'!$B$16 + $A17*2*'Financial costs'!$D$24*$L$2*(1+'Financial costs'!$B$26)^(S$3-1) + $A17*2*'Financial costs'!$B$18*$L$2+'Financial costs'!$B$9</f>
        <v>406444.08710129093</v>
      </c>
      <c r="T17" s="3">
        <f>$A17*$J$2/$H$2*2*'Financial costs'!$B$14/'Financial costs'!$B$16 + $A17*2*'Financial costs'!$D$24*$L$2*(1+'Financial costs'!$B$26)^(T$3-1) + $A17*2*'Financial costs'!$B$18*$L$2+'Financial costs'!$B$9</f>
        <v>408013.75773220567</v>
      </c>
      <c r="U17" s="3">
        <f>$A17*$J$2/$H$2*2*'Financial costs'!$B$14/'Financial costs'!$B$16 + $A17*2*'Financial costs'!$D$24*$L$2*(1+'Financial costs'!$B$26)^(U$3-1) + $A17*2*'Financial costs'!$B$18*$L$2+'Financial costs'!$B$9</f>
        <v>409614.82177573862</v>
      </c>
      <c r="V17" s="3">
        <f>$A17*$J$2/$H$2*2*'Financial costs'!$B$14/'Financial costs'!$B$16 + $A17*2*'Financial costs'!$D$24*$L$2*(1+'Financial costs'!$B$26)^(V$3-1) + $A17*2*'Financial costs'!$B$18*$L$2+'Financial costs'!$B$9</f>
        <v>411247.90710014233</v>
      </c>
      <c r="W17" s="3">
        <f>$A17*$J$2/$H$2*2*'Financial costs'!$B$14/'Financial costs'!$B$16 + $A17*2*'Financial costs'!$D$24*$L$2*(1+'Financial costs'!$B$26)^(W$3-1) + $A17*2*'Financial costs'!$B$18*$L$2+'Financial costs'!$B$9</f>
        <v>412913.65413103404</v>
      </c>
      <c r="X17" s="3">
        <f>$A17*$J$2/$H$2*2*'Financial costs'!$B$14/'Financial costs'!$B$16 + $A17*2*'Financial costs'!$D$24*$L$2*(1+'Financial costs'!$B$26)^(X$3-1) + $A17*2*'Financial costs'!$B$18*$L$2+'Financial costs'!$B$9</f>
        <v>414612.71610254364</v>
      </c>
      <c r="Y17" s="3">
        <f>$A17*$J$2/$H$2*2*'Financial costs'!$B$14/'Financial costs'!$B$16 + $A17*2*'Financial costs'!$D$24*$L$2*(1+'Financial costs'!$B$26)^(Y$3-1) + $A17*2*'Financial costs'!$B$18*$L$2+'Financial costs'!$B$9</f>
        <v>416345.75931348337</v>
      </c>
      <c r="Z17" s="3">
        <f>$A17*$J$2/$H$2*2*'Financial costs'!$B$14/'Financial costs'!$B$16 + $A17*2*'Financial costs'!$D$24*$L$2*(1+'Financial costs'!$B$26)^(Z$3-1) + $A17*2*'Financial costs'!$B$18*$L$2+'Financial costs'!$B$9</f>
        <v>418113.46338864195</v>
      </c>
      <c r="AA17" s="3">
        <f>$A17*$J$2/$H$2*2*'Financial costs'!$B$14/'Financial costs'!$B$16 + $A17*2*'Financial costs'!$D$24*$L$2*(1+'Financial costs'!$B$26)^(AA$3-1) + $A17*2*'Financial costs'!$B$18*$L$2+'Financial costs'!$B$9</f>
        <v>419916.52154530364</v>
      </c>
      <c r="AB17" s="3">
        <f>$A17*$J$2/$H$2*2*'Financial costs'!$B$14/'Financial costs'!$B$16 + $A17*2*'Financial costs'!$D$24*$L$2*(1+'Financial costs'!$B$26)^(AB$3-1) + $A17*2*'Financial costs'!$B$18*$L$2+'Financial costs'!$B$9</f>
        <v>421755.64086509857</v>
      </c>
      <c r="AC17" s="3">
        <f>$A17*$J$2/$H$2*2*'Financial costs'!$B$14/'Financial costs'!$B$16 + $A17*2*'Financial costs'!$D$24*$L$2*(1+'Financial costs'!$B$26)^(AC$3-1) + $A17*2*'Financial costs'!$B$18*$L$2+'Financial costs'!$B$9</f>
        <v>423631.54257128946</v>
      </c>
      <c r="AD17" s="3">
        <f>$A17*$J$2/$H$2*2*'Financial costs'!$B$14/'Financial costs'!$B$16 + $A17*2*'Financial costs'!$D$24*$L$2*(1+'Financial costs'!$B$26)^(AD$3-1) + $A17*2*'Financial costs'!$B$18*$L$2+'Financial costs'!$B$9</f>
        <v>425544.96231160418</v>
      </c>
      <c r="AE17" s="3">
        <f>$A17*$J$2/$H$2*2*'Financial costs'!$B$14/'Financial costs'!$B$16 + $A17*2*'Financial costs'!$D$24*$L$2*(1+'Financial costs'!$B$26)^(AE$3-1) + $A17*2*'Financial costs'!$B$18*$L$2+'Financial costs'!$B$9</f>
        <v>427496.65044672514</v>
      </c>
      <c r="AF17" s="3">
        <f>$A17*$J$2/$H$2*2*'Financial costs'!$B$14/'Financial costs'!$B$16 + $A17*2*'Financial costs'!$D$24*$L$2*(1+'Financial costs'!$B$26)^(AF$3-1) + $A17*2*'Financial costs'!$B$18*$L$2+'Financial costs'!$B$9-'Financial costs'!$B$10*'Financial costs'!$B$8</f>
        <v>-225512.62765545136</v>
      </c>
    </row>
    <row r="18" spans="1:32" x14ac:dyDescent="0.25">
      <c r="A18">
        <v>180</v>
      </c>
      <c r="B18" s="2">
        <f t="shared" si="0"/>
        <v>8453106.6198086608</v>
      </c>
      <c r="C18" s="3">
        <f>$A18*$J$2/$H$2*2*'Financial costs'!$B$14/'Financial costs'!$B$16 + $A18*2*'Financial costs'!$D$24*$L$2*(1+'Financial costs'!$B$26)^(C$3-1) + $A18*2*'Financial costs'!$B$18*$L$2+'Financial costs'!$B$8+'Financial costs'!$B$9</f>
        <v>2273332.5714285714</v>
      </c>
      <c r="D18" s="3">
        <f>$A18*$J$2/$H$2*2*'Financial costs'!$B$14/'Financial costs'!$B$16 + $A18*2*'Financial costs'!$D$24*$L$2*(1+'Financial costs'!$B$26)^(D$3-1) + $A18*2*'Financial costs'!$B$18*$L$2+'Financial costs'!$B$9</f>
        <v>403114.68000000005</v>
      </c>
      <c r="E18" s="3">
        <f>$A18*$J$2/$H$2*2*'Financial costs'!$B$14/'Financial costs'!$B$16 + $A18*2*'Financial costs'!$D$24*$L$2*(1+'Financial costs'!$B$26)^(E$3-1) + $A18*2*'Financial costs'!$B$18*$L$2+'Financial costs'!$B$9</f>
        <v>404349.5736</v>
      </c>
      <c r="F18" s="3">
        <f>$A18*$J$2/$H$2*2*'Financial costs'!$B$14/'Financial costs'!$B$16 + $A18*2*'Financial costs'!$D$24*$L$2*(1+'Financial costs'!$B$26)^(F$3-1) + $A18*2*'Financial costs'!$B$18*$L$2+'Financial costs'!$B$9</f>
        <v>405609.165072</v>
      </c>
      <c r="G18" s="3">
        <f>$A18*$J$2/$H$2*2*'Financial costs'!$B$14/'Financial costs'!$B$16 + $A18*2*'Financial costs'!$D$24*$L$2*(1+'Financial costs'!$B$26)^(G$3-1) + $A18*2*'Financial costs'!$B$18*$L$2+'Financial costs'!$B$9</f>
        <v>406893.94837344007</v>
      </c>
      <c r="H18" s="3">
        <f>$A18*$J$2/$H$2*2*'Financial costs'!$B$14/'Financial costs'!$B$16 + $A18*2*'Financial costs'!$D$24*$L$2*(1+'Financial costs'!$B$26)^(H$3-1) + $A18*2*'Financial costs'!$B$18*$L$2+'Financial costs'!$B$9</f>
        <v>408204.42734090879</v>
      </c>
      <c r="I18" s="3">
        <f>$A18*$J$2/$H$2*2*'Financial costs'!$B$14/'Financial costs'!$B$16 + $A18*2*'Financial costs'!$D$24*$L$2*(1+'Financial costs'!$B$26)^(I$3-1) + $A18*2*'Financial costs'!$B$18*$L$2+'Financial costs'!$B$9</f>
        <v>409541.11588772701</v>
      </c>
      <c r="J18" s="3">
        <f>$A18*$J$2/$H$2*2*'Financial costs'!$B$14/'Financial costs'!$B$16 + $A18*2*'Financial costs'!$D$24*$L$2*(1+'Financial costs'!$B$26)^(J$3-1) + $A18*2*'Financial costs'!$B$18*$L$2+'Financial costs'!$B$9</f>
        <v>410904.53820548148</v>
      </c>
      <c r="K18" s="3">
        <f>$A18*$J$2/$H$2*2*'Financial costs'!$B$14/'Financial costs'!$B$16 + $A18*2*'Financial costs'!$D$24*$L$2*(1+'Financial costs'!$B$26)^(K$3-1) + $A18*2*'Financial costs'!$B$18*$L$2+'Financial costs'!$B$9</f>
        <v>412295.2289695912</v>
      </c>
      <c r="L18" s="3">
        <f>$A18*$J$2/$H$2*2*'Financial costs'!$B$14/'Financial costs'!$B$16 + $A18*2*'Financial costs'!$D$24*$L$2*(1+'Financial costs'!$B$26)^(L$3-1) + $A18*2*'Financial costs'!$B$18*$L$2+'Financial costs'!$B$9</f>
        <v>413713.733548983</v>
      </c>
      <c r="M18" s="3">
        <f>$A18*$J$2/$H$2*2*'Financial costs'!$B$14/'Financial costs'!$B$16 + $A18*2*'Financial costs'!$D$24*$L$2*(1+'Financial costs'!$B$26)^(M$3-1) + $A18*2*'Financial costs'!$B$18*$L$2+'Financial costs'!$B$9</f>
        <v>415160.60821996268</v>
      </c>
      <c r="N18" s="3">
        <f>$A18*$J$2/$H$2*2*'Financial costs'!$B$14/'Financial costs'!$B$16 + $A18*2*'Financial costs'!$D$24*$L$2*(1+'Financial costs'!$B$26)^(N$3-1) + $A18*2*'Financial costs'!$B$18*$L$2+'Financial costs'!$B$9</f>
        <v>416636.42038436187</v>
      </c>
      <c r="O18" s="3">
        <f>$A18*$J$2/$H$2*2*'Financial costs'!$B$14/'Financial costs'!$B$16 + $A18*2*'Financial costs'!$D$24*$L$2*(1+'Financial costs'!$B$26)^(O$3-1) + $A18*2*'Financial costs'!$B$18*$L$2+'Financial costs'!$B$9</f>
        <v>418141.74879204913</v>
      </c>
      <c r="P18" s="3">
        <f>$A18*$J$2/$H$2*2*'Financial costs'!$B$14/'Financial costs'!$B$16 + $A18*2*'Financial costs'!$D$24*$L$2*(1+'Financial costs'!$B$26)^(P$3-1) + $A18*2*'Financial costs'!$B$18*$L$2+'Financial costs'!$B$9</f>
        <v>419677.18376789009</v>
      </c>
      <c r="Q18" s="3">
        <f>$A18*$J$2/$H$2*2*'Financial costs'!$B$14/'Financial costs'!$B$16 + $A18*2*'Financial costs'!$D$24*$L$2*(1+'Financial costs'!$B$26)^(Q$3-1) + $A18*2*'Financial costs'!$B$18*$L$2+'Financial costs'!$B$9</f>
        <v>421243.32744324789</v>
      </c>
      <c r="R18" s="3">
        <f>$A18*$J$2/$H$2*2*'Financial costs'!$B$14/'Financial costs'!$B$16 + $A18*2*'Financial costs'!$D$24*$L$2*(1+'Financial costs'!$B$26)^(R$3-1) + $A18*2*'Financial costs'!$B$18*$L$2+'Financial costs'!$B$9</f>
        <v>422840.79399211286</v>
      </c>
      <c r="S18" s="3">
        <f>$A18*$J$2/$H$2*2*'Financial costs'!$B$14/'Financial costs'!$B$16 + $A18*2*'Financial costs'!$D$24*$L$2*(1+'Financial costs'!$B$26)^(S$3-1) + $A18*2*'Financial costs'!$B$18*$L$2+'Financial costs'!$B$9</f>
        <v>424470.2098719551</v>
      </c>
      <c r="T18" s="3">
        <f>$A18*$J$2/$H$2*2*'Financial costs'!$B$14/'Financial costs'!$B$16 + $A18*2*'Financial costs'!$D$24*$L$2*(1+'Financial costs'!$B$26)^(T$3-1) + $A18*2*'Financial costs'!$B$18*$L$2+'Financial costs'!$B$9</f>
        <v>426132.21406939428</v>
      </c>
      <c r="U18" s="3">
        <f>$A18*$J$2/$H$2*2*'Financial costs'!$B$14/'Financial costs'!$B$16 + $A18*2*'Financial costs'!$D$24*$L$2*(1+'Financial costs'!$B$26)^(U$3-1) + $A18*2*'Financial costs'!$B$18*$L$2+'Financial costs'!$B$9</f>
        <v>427827.45835078217</v>
      </c>
      <c r="V18" s="3">
        <f>$A18*$J$2/$H$2*2*'Financial costs'!$B$14/'Financial costs'!$B$16 + $A18*2*'Financial costs'!$D$24*$L$2*(1+'Financial costs'!$B$26)^(V$3-1) + $A18*2*'Financial costs'!$B$18*$L$2+'Financial costs'!$B$9</f>
        <v>429556.60751779773</v>
      </c>
      <c r="W18" s="3">
        <f>$A18*$J$2/$H$2*2*'Financial costs'!$B$14/'Financial costs'!$B$16 + $A18*2*'Financial costs'!$D$24*$L$2*(1+'Financial costs'!$B$26)^(W$3-1) + $A18*2*'Financial costs'!$B$18*$L$2+'Financial costs'!$B$9</f>
        <v>431320.33966815373</v>
      </c>
      <c r="X18" s="3">
        <f>$A18*$J$2/$H$2*2*'Financial costs'!$B$14/'Financial costs'!$B$16 + $A18*2*'Financial costs'!$D$24*$L$2*(1+'Financial costs'!$B$26)^(X$3-1) + $A18*2*'Financial costs'!$B$18*$L$2+'Financial costs'!$B$9</f>
        <v>433119.3464615168</v>
      </c>
      <c r="Y18" s="3">
        <f>$A18*$J$2/$H$2*2*'Financial costs'!$B$14/'Financial costs'!$B$16 + $A18*2*'Financial costs'!$D$24*$L$2*(1+'Financial costs'!$B$26)^(Y$3-1) + $A18*2*'Financial costs'!$B$18*$L$2+'Financial costs'!$B$9</f>
        <v>434954.33339074714</v>
      </c>
      <c r="Z18" s="3">
        <f>$A18*$J$2/$H$2*2*'Financial costs'!$B$14/'Financial costs'!$B$16 + $A18*2*'Financial costs'!$D$24*$L$2*(1+'Financial costs'!$B$26)^(Z$3-1) + $A18*2*'Financial costs'!$B$18*$L$2+'Financial costs'!$B$9</f>
        <v>436826.02005856205</v>
      </c>
      <c r="AA18" s="3">
        <f>$A18*$J$2/$H$2*2*'Financial costs'!$B$14/'Financial costs'!$B$16 + $A18*2*'Financial costs'!$D$24*$L$2*(1+'Financial costs'!$B$26)^(AA$3-1) + $A18*2*'Financial costs'!$B$18*$L$2+'Financial costs'!$B$9</f>
        <v>438735.14045973332</v>
      </c>
      <c r="AB18" s="3">
        <f>$A18*$J$2/$H$2*2*'Financial costs'!$B$14/'Financial costs'!$B$16 + $A18*2*'Financial costs'!$D$24*$L$2*(1+'Financial costs'!$B$26)^(AB$3-1) + $A18*2*'Financial costs'!$B$18*$L$2+'Financial costs'!$B$9</f>
        <v>440682.44326892798</v>
      </c>
      <c r="AC18" s="3">
        <f>$A18*$J$2/$H$2*2*'Financial costs'!$B$14/'Financial costs'!$B$16 + $A18*2*'Financial costs'!$D$24*$L$2*(1+'Financial costs'!$B$26)^(AC$3-1) + $A18*2*'Financial costs'!$B$18*$L$2+'Financial costs'!$B$9</f>
        <v>442668.69213430653</v>
      </c>
      <c r="AD18" s="3">
        <f>$A18*$J$2/$H$2*2*'Financial costs'!$B$14/'Financial costs'!$B$16 + $A18*2*'Financial costs'!$D$24*$L$2*(1+'Financial costs'!$B$26)^(AD$3-1) + $A18*2*'Financial costs'!$B$18*$L$2+'Financial costs'!$B$9</f>
        <v>444694.66597699269</v>
      </c>
      <c r="AE18" s="3">
        <f>$A18*$J$2/$H$2*2*'Financial costs'!$B$14/'Financial costs'!$B$16 + $A18*2*'Financial costs'!$D$24*$L$2*(1+'Financial costs'!$B$26)^(AE$3-1) + $A18*2*'Financial costs'!$B$18*$L$2+'Financial costs'!$B$9</f>
        <v>446761.15929653251</v>
      </c>
      <c r="AF18" s="3">
        <f>$A18*$J$2/$H$2*2*'Financial costs'!$B$14/'Financial costs'!$B$16 + $A18*2*'Financial costs'!$D$24*$L$2*(1+'Financial costs'!$B$26)^(AF$3-1) + $A18*2*'Financial costs'!$B$18*$L$2+'Financial costs'!$B$9-'Financial costs'!$B$10*'Financial costs'!$B$8</f>
        <v>-206131.01751753676</v>
      </c>
    </row>
    <row r="19" spans="1:32" x14ac:dyDescent="0.25">
      <c r="A19">
        <v>190</v>
      </c>
      <c r="B19" s="2">
        <f t="shared" si="0"/>
        <v>8737923.3159681298</v>
      </c>
      <c r="C19" s="3">
        <f>$A19*$J$2/$H$2*2*'Financial costs'!$B$14/'Financial costs'!$B$16 + $A19*2*'Financial costs'!$D$24*$L$2*(1+'Financial costs'!$B$26)^(C$3-1) + $A19*2*'Financial costs'!$B$18*$L$2+'Financial costs'!$B$8+'Financial costs'!$B$9</f>
        <v>2290105.0158730159</v>
      </c>
      <c r="D19" s="3">
        <f>$A19*$J$2/$H$2*2*'Financial costs'!$B$14/'Financial costs'!$B$16 + $A19*2*'Financial costs'!$D$24*$L$2*(1+'Financial costs'!$B$26)^(D$3-1) + $A19*2*'Financial costs'!$B$18*$L$2+'Financial costs'!$B$9</f>
        <v>419954.38444444444</v>
      </c>
      <c r="E19" s="3">
        <f>$A19*$J$2/$H$2*2*'Financial costs'!$B$14/'Financial costs'!$B$16 + $A19*2*'Financial costs'!$D$24*$L$2*(1+'Financial costs'!$B$26)^(E$3-1) + $A19*2*'Financial costs'!$B$18*$L$2+'Financial costs'!$B$9</f>
        <v>421257.88324444444</v>
      </c>
      <c r="F19" s="3">
        <f>$A19*$J$2/$H$2*2*'Financial costs'!$B$14/'Financial costs'!$B$16 + $A19*2*'Financial costs'!$D$24*$L$2*(1+'Financial costs'!$B$26)^(F$3-1) + $A19*2*'Financial costs'!$B$18*$L$2+'Financial costs'!$B$9</f>
        <v>422587.45202044444</v>
      </c>
      <c r="G19" s="3">
        <f>$A19*$J$2/$H$2*2*'Financial costs'!$B$14/'Financial costs'!$B$16 + $A19*2*'Financial costs'!$D$24*$L$2*(1+'Financial costs'!$B$26)^(G$3-1) + $A19*2*'Financial costs'!$B$18*$L$2+'Financial costs'!$B$9</f>
        <v>423943.61217196449</v>
      </c>
      <c r="H19" s="3">
        <f>$A19*$J$2/$H$2*2*'Financial costs'!$B$14/'Financial costs'!$B$16 + $A19*2*'Financial costs'!$D$24*$L$2*(1+'Financial costs'!$B$26)^(H$3-1) + $A19*2*'Financial costs'!$B$18*$L$2+'Financial costs'!$B$9</f>
        <v>425326.89552651485</v>
      </c>
      <c r="I19" s="3">
        <f>$A19*$J$2/$H$2*2*'Financial costs'!$B$14/'Financial costs'!$B$16 + $A19*2*'Financial costs'!$D$24*$L$2*(1+'Financial costs'!$B$26)^(I$3-1) + $A19*2*'Financial costs'!$B$18*$L$2+'Financial costs'!$B$9</f>
        <v>426737.84454815625</v>
      </c>
      <c r="J19" s="3">
        <f>$A19*$J$2/$H$2*2*'Financial costs'!$B$14/'Financial costs'!$B$16 + $A19*2*'Financial costs'!$D$24*$L$2*(1+'Financial costs'!$B$26)^(J$3-1) + $A19*2*'Financial costs'!$B$18*$L$2+'Financial costs'!$B$9</f>
        <v>428177.01255023049</v>
      </c>
      <c r="K19" s="3">
        <f>$A19*$J$2/$H$2*2*'Financial costs'!$B$14/'Financial costs'!$B$16 + $A19*2*'Financial costs'!$D$24*$L$2*(1+'Financial costs'!$B$26)^(K$3-1) + $A19*2*'Financial costs'!$B$18*$L$2+'Financial costs'!$B$9</f>
        <v>429644.96391234623</v>
      </c>
      <c r="L19" s="3">
        <f>$A19*$J$2/$H$2*2*'Financial costs'!$B$14/'Financial costs'!$B$16 + $A19*2*'Financial costs'!$D$24*$L$2*(1+'Financial costs'!$B$26)^(L$3-1) + $A19*2*'Financial costs'!$B$18*$L$2+'Financial costs'!$B$9</f>
        <v>431142.27430170425</v>
      </c>
      <c r="M19" s="3">
        <f>$A19*$J$2/$H$2*2*'Financial costs'!$B$14/'Financial costs'!$B$16 + $A19*2*'Financial costs'!$D$24*$L$2*(1+'Financial costs'!$B$26)^(M$3-1) + $A19*2*'Financial costs'!$B$18*$L$2+'Financial costs'!$B$9</f>
        <v>432669.53089884948</v>
      </c>
      <c r="N19" s="3">
        <f>$A19*$J$2/$H$2*2*'Financial costs'!$B$14/'Financial costs'!$B$16 + $A19*2*'Financial costs'!$D$24*$L$2*(1+'Financial costs'!$B$26)^(N$3-1) + $A19*2*'Financial costs'!$B$18*$L$2+'Financial costs'!$B$9</f>
        <v>434227.33262793755</v>
      </c>
      <c r="O19" s="3">
        <f>$A19*$J$2/$H$2*2*'Financial costs'!$B$14/'Financial costs'!$B$16 + $A19*2*'Financial costs'!$D$24*$L$2*(1+'Financial costs'!$B$26)^(O$3-1) + $A19*2*'Financial costs'!$B$18*$L$2+'Financial costs'!$B$9</f>
        <v>435816.29039160744</v>
      </c>
      <c r="P19" s="3">
        <f>$A19*$J$2/$H$2*2*'Financial costs'!$B$14/'Financial costs'!$B$16 + $A19*2*'Financial costs'!$D$24*$L$2*(1+'Financial costs'!$B$26)^(P$3-1) + $A19*2*'Financial costs'!$B$18*$L$2+'Financial costs'!$B$9</f>
        <v>437437.02731055068</v>
      </c>
      <c r="Q19" s="3">
        <f>$A19*$J$2/$H$2*2*'Financial costs'!$B$14/'Financial costs'!$B$16 + $A19*2*'Financial costs'!$D$24*$L$2*(1+'Financial costs'!$B$26)^(Q$3-1) + $A19*2*'Financial costs'!$B$18*$L$2+'Financial costs'!$B$9</f>
        <v>439090.17896787281</v>
      </c>
      <c r="R19" s="3">
        <f>$A19*$J$2/$H$2*2*'Financial costs'!$B$14/'Financial costs'!$B$16 + $A19*2*'Financial costs'!$D$24*$L$2*(1+'Financial costs'!$B$26)^(R$3-1) + $A19*2*'Financial costs'!$B$18*$L$2+'Financial costs'!$B$9</f>
        <v>440776.39365834132</v>
      </c>
      <c r="S19" s="3">
        <f>$A19*$J$2/$H$2*2*'Financial costs'!$B$14/'Financial costs'!$B$16 + $A19*2*'Financial costs'!$D$24*$L$2*(1+'Financial costs'!$B$26)^(S$3-1) + $A19*2*'Financial costs'!$B$18*$L$2+'Financial costs'!$B$9</f>
        <v>442496.33264261927</v>
      </c>
      <c r="T19" s="3">
        <f>$A19*$J$2/$H$2*2*'Financial costs'!$B$14/'Financial costs'!$B$16 + $A19*2*'Financial costs'!$D$24*$L$2*(1+'Financial costs'!$B$26)^(T$3-1) + $A19*2*'Financial costs'!$B$18*$L$2+'Financial costs'!$B$9</f>
        <v>444250.67040658277</v>
      </c>
      <c r="U19" s="3">
        <f>$A19*$J$2/$H$2*2*'Financial costs'!$B$14/'Financial costs'!$B$16 + $A19*2*'Financial costs'!$D$24*$L$2*(1+'Financial costs'!$B$26)^(U$3-1) + $A19*2*'Financial costs'!$B$18*$L$2+'Financial costs'!$B$9</f>
        <v>446040.09492582554</v>
      </c>
      <c r="V19" s="3">
        <f>$A19*$J$2/$H$2*2*'Financial costs'!$B$14/'Financial costs'!$B$16 + $A19*2*'Financial costs'!$D$24*$L$2*(1+'Financial costs'!$B$26)^(V$3-1) + $A19*2*'Financial costs'!$B$18*$L$2+'Financial costs'!$B$9</f>
        <v>447865.30793545314</v>
      </c>
      <c r="W19" s="3">
        <f>$A19*$J$2/$H$2*2*'Financial costs'!$B$14/'Financial costs'!$B$16 + $A19*2*'Financial costs'!$D$24*$L$2*(1+'Financial costs'!$B$26)^(W$3-1) + $A19*2*'Financial costs'!$B$18*$L$2+'Financial costs'!$B$9</f>
        <v>449727.02520527336</v>
      </c>
      <c r="X19" s="3">
        <f>$A19*$J$2/$H$2*2*'Financial costs'!$B$14/'Financial costs'!$B$16 + $A19*2*'Financial costs'!$D$24*$L$2*(1+'Financial costs'!$B$26)^(X$3-1) + $A19*2*'Financial costs'!$B$18*$L$2+'Financial costs'!$B$9</f>
        <v>451625.97682048992</v>
      </c>
      <c r="Y19" s="3">
        <f>$A19*$J$2/$H$2*2*'Financial costs'!$B$14/'Financial costs'!$B$16 + $A19*2*'Financial costs'!$D$24*$L$2*(1+'Financial costs'!$B$26)^(Y$3-1) + $A19*2*'Financial costs'!$B$18*$L$2+'Financial costs'!$B$9</f>
        <v>453562.90746801085</v>
      </c>
      <c r="Z19" s="3">
        <f>$A19*$J$2/$H$2*2*'Financial costs'!$B$14/'Financial costs'!$B$16 + $A19*2*'Financial costs'!$D$24*$L$2*(1+'Financial costs'!$B$26)^(Z$3-1) + $A19*2*'Financial costs'!$B$18*$L$2+'Financial costs'!$B$9</f>
        <v>455538.57672848215</v>
      </c>
      <c r="AA19" s="3">
        <f>$A19*$J$2/$H$2*2*'Financial costs'!$B$14/'Financial costs'!$B$16 + $A19*2*'Financial costs'!$D$24*$L$2*(1+'Financial costs'!$B$26)^(AA$3-1) + $A19*2*'Financial costs'!$B$18*$L$2+'Financial costs'!$B$9</f>
        <v>457553.75937416288</v>
      </c>
      <c r="AB19" s="3">
        <f>$A19*$J$2/$H$2*2*'Financial costs'!$B$14/'Financial costs'!$B$16 + $A19*2*'Financial costs'!$D$24*$L$2*(1+'Financial costs'!$B$26)^(AB$3-1) + $A19*2*'Financial costs'!$B$18*$L$2+'Financial costs'!$B$9</f>
        <v>459609.24567275727</v>
      </c>
      <c r="AC19" s="3">
        <f>$A19*$J$2/$H$2*2*'Financial costs'!$B$14/'Financial costs'!$B$16 + $A19*2*'Financial costs'!$D$24*$L$2*(1+'Financial costs'!$B$26)^(AC$3-1) + $A19*2*'Financial costs'!$B$18*$L$2+'Financial costs'!$B$9</f>
        <v>461705.84169732354</v>
      </c>
      <c r="AD19" s="3">
        <f>$A19*$J$2/$H$2*2*'Financial costs'!$B$14/'Financial costs'!$B$16 + $A19*2*'Financial costs'!$D$24*$L$2*(1+'Financial costs'!$B$26)^(AD$3-1) + $A19*2*'Financial costs'!$B$18*$L$2+'Financial costs'!$B$9</f>
        <v>463844.36964238109</v>
      </c>
      <c r="AE19" s="3">
        <f>$A19*$J$2/$H$2*2*'Financial costs'!$B$14/'Financial costs'!$B$16 + $A19*2*'Financial costs'!$D$24*$L$2*(1+'Financial costs'!$B$26)^(AE$3-1) + $A19*2*'Financial costs'!$B$18*$L$2+'Financial costs'!$B$9</f>
        <v>466025.66814633983</v>
      </c>
      <c r="AF19" s="3">
        <f>$A19*$J$2/$H$2*2*'Financial costs'!$B$14/'Financial costs'!$B$16 + $A19*2*'Financial costs'!$D$24*$L$2*(1+'Financial costs'!$B$26)^(AF$3-1) + $A19*2*'Financial costs'!$B$18*$L$2+'Financial costs'!$B$9-'Financial costs'!$B$10*'Financial costs'!$B$8</f>
        <v>-186749.40737962211</v>
      </c>
    </row>
    <row r="20" spans="1:32" x14ac:dyDescent="0.25">
      <c r="A20">
        <v>200</v>
      </c>
      <c r="B20" s="2">
        <f t="shared" si="0"/>
        <v>9022740.0121275987</v>
      </c>
      <c r="C20" s="3">
        <f>$A20*$J$2/$H$2*2*'Financial costs'!$B$14/'Financial costs'!$B$16 + $A20*2*'Financial costs'!$D$24*$L$2*(1+'Financial costs'!$B$26)^(C$3-1) + $A20*2*'Financial costs'!$B$18*$L$2+'Financial costs'!$B$8+'Financial costs'!$B$9</f>
        <v>2306877.4603174604</v>
      </c>
      <c r="D20" s="3">
        <f>$A20*$J$2/$H$2*2*'Financial costs'!$B$14/'Financial costs'!$B$16 + $A20*2*'Financial costs'!$D$24*$L$2*(1+'Financial costs'!$B$26)^(D$3-1) + $A20*2*'Financial costs'!$B$18*$L$2+'Financial costs'!$B$9</f>
        <v>436794.08888888889</v>
      </c>
      <c r="E20" s="3">
        <f>$A20*$J$2/$H$2*2*'Financial costs'!$B$14/'Financial costs'!$B$16 + $A20*2*'Financial costs'!$D$24*$L$2*(1+'Financial costs'!$B$26)^(E$3-1) + $A20*2*'Financial costs'!$B$18*$L$2+'Financial costs'!$B$9</f>
        <v>438166.19288888888</v>
      </c>
      <c r="F20" s="3">
        <f>$A20*$J$2/$H$2*2*'Financial costs'!$B$14/'Financial costs'!$B$16 + $A20*2*'Financial costs'!$D$24*$L$2*(1+'Financial costs'!$B$26)^(F$3-1) + $A20*2*'Financial costs'!$B$18*$L$2+'Financial costs'!$B$9</f>
        <v>439565.73896888888</v>
      </c>
      <c r="G20" s="3">
        <f>$A20*$J$2/$H$2*2*'Financial costs'!$B$14/'Financial costs'!$B$16 + $A20*2*'Financial costs'!$D$24*$L$2*(1+'Financial costs'!$B$26)^(G$3-1) + $A20*2*'Financial costs'!$B$18*$L$2+'Financial costs'!$B$9</f>
        <v>440993.2759704889</v>
      </c>
      <c r="H20" s="3">
        <f>$A20*$J$2/$H$2*2*'Financial costs'!$B$14/'Financial costs'!$B$16 + $A20*2*'Financial costs'!$D$24*$L$2*(1+'Financial costs'!$B$26)^(H$3-1) + $A20*2*'Financial costs'!$B$18*$L$2+'Financial costs'!$B$9</f>
        <v>442449.36371212092</v>
      </c>
      <c r="I20" s="3">
        <f>$A20*$J$2/$H$2*2*'Financial costs'!$B$14/'Financial costs'!$B$16 + $A20*2*'Financial costs'!$D$24*$L$2*(1+'Financial costs'!$B$26)^(I$3-1) + $A20*2*'Financial costs'!$B$18*$L$2+'Financial costs'!$B$9</f>
        <v>443934.5732085855</v>
      </c>
      <c r="J20" s="3">
        <f>$A20*$J$2/$H$2*2*'Financial costs'!$B$14/'Financial costs'!$B$16 + $A20*2*'Financial costs'!$D$24*$L$2*(1+'Financial costs'!$B$26)^(J$3-1) + $A20*2*'Financial costs'!$B$18*$L$2+'Financial costs'!$B$9</f>
        <v>445449.48689497943</v>
      </c>
      <c r="K20" s="3">
        <f>$A20*$J$2/$H$2*2*'Financial costs'!$B$14/'Financial costs'!$B$16 + $A20*2*'Financial costs'!$D$24*$L$2*(1+'Financial costs'!$B$26)^(K$3-1) + $A20*2*'Financial costs'!$B$18*$L$2+'Financial costs'!$B$9</f>
        <v>446994.69885510125</v>
      </c>
      <c r="L20" s="3">
        <f>$A20*$J$2/$H$2*2*'Financial costs'!$B$14/'Financial costs'!$B$16 + $A20*2*'Financial costs'!$D$24*$L$2*(1+'Financial costs'!$B$26)^(L$3-1) + $A20*2*'Financial costs'!$B$18*$L$2+'Financial costs'!$B$9</f>
        <v>448570.8150544255</v>
      </c>
      <c r="M20" s="3">
        <f>$A20*$J$2/$H$2*2*'Financial costs'!$B$14/'Financial costs'!$B$16 + $A20*2*'Financial costs'!$D$24*$L$2*(1+'Financial costs'!$B$26)^(M$3-1) + $A20*2*'Financial costs'!$B$18*$L$2+'Financial costs'!$B$9</f>
        <v>450178.45357773628</v>
      </c>
      <c r="N20" s="3">
        <f>$A20*$J$2/$H$2*2*'Financial costs'!$B$14/'Financial costs'!$B$16 + $A20*2*'Financial costs'!$D$24*$L$2*(1+'Financial costs'!$B$26)^(N$3-1) + $A20*2*'Financial costs'!$B$18*$L$2+'Financial costs'!$B$9</f>
        <v>451818.24487151316</v>
      </c>
      <c r="O20" s="3">
        <f>$A20*$J$2/$H$2*2*'Financial costs'!$B$14/'Financial costs'!$B$16 + $A20*2*'Financial costs'!$D$24*$L$2*(1+'Financial costs'!$B$26)^(O$3-1) + $A20*2*'Financial costs'!$B$18*$L$2+'Financial costs'!$B$9</f>
        <v>453490.8319911657</v>
      </c>
      <c r="P20" s="3">
        <f>$A20*$J$2/$H$2*2*'Financial costs'!$B$14/'Financial costs'!$B$16 + $A20*2*'Financial costs'!$D$24*$L$2*(1+'Financial costs'!$B$26)^(P$3-1) + $A20*2*'Financial costs'!$B$18*$L$2+'Financial costs'!$B$9</f>
        <v>455196.87085321121</v>
      </c>
      <c r="Q20" s="3">
        <f>$A20*$J$2/$H$2*2*'Financial costs'!$B$14/'Financial costs'!$B$16 + $A20*2*'Financial costs'!$D$24*$L$2*(1+'Financial costs'!$B$26)^(Q$3-1) + $A20*2*'Financial costs'!$B$18*$L$2+'Financial costs'!$B$9</f>
        <v>456937.03049249767</v>
      </c>
      <c r="R20" s="3">
        <f>$A20*$J$2/$H$2*2*'Financial costs'!$B$14/'Financial costs'!$B$16 + $A20*2*'Financial costs'!$D$24*$L$2*(1+'Financial costs'!$B$26)^(R$3-1) + $A20*2*'Financial costs'!$B$18*$L$2+'Financial costs'!$B$9</f>
        <v>458711.99332456983</v>
      </c>
      <c r="S20" s="3">
        <f>$A20*$J$2/$H$2*2*'Financial costs'!$B$14/'Financial costs'!$B$16 + $A20*2*'Financial costs'!$D$24*$L$2*(1+'Financial costs'!$B$26)^(S$3-1) + $A20*2*'Financial costs'!$B$18*$L$2+'Financial costs'!$B$9</f>
        <v>460522.45541328343</v>
      </c>
      <c r="T20" s="3">
        <f>$A20*$J$2/$H$2*2*'Financial costs'!$B$14/'Financial costs'!$B$16 + $A20*2*'Financial costs'!$D$24*$L$2*(1+'Financial costs'!$B$26)^(T$3-1) + $A20*2*'Financial costs'!$B$18*$L$2+'Financial costs'!$B$9</f>
        <v>462369.12674377137</v>
      </c>
      <c r="U20" s="3">
        <f>$A20*$J$2/$H$2*2*'Financial costs'!$B$14/'Financial costs'!$B$16 + $A20*2*'Financial costs'!$D$24*$L$2*(1+'Financial costs'!$B$26)^(U$3-1) + $A20*2*'Financial costs'!$B$18*$L$2+'Financial costs'!$B$9</f>
        <v>464252.73150086898</v>
      </c>
      <c r="V20" s="3">
        <f>$A20*$J$2/$H$2*2*'Financial costs'!$B$14/'Financial costs'!$B$16 + $A20*2*'Financial costs'!$D$24*$L$2*(1+'Financial costs'!$B$26)^(V$3-1) + $A20*2*'Financial costs'!$B$18*$L$2+'Financial costs'!$B$9</f>
        <v>466174.0083531086</v>
      </c>
      <c r="W20" s="3">
        <f>$A20*$J$2/$H$2*2*'Financial costs'!$B$14/'Financial costs'!$B$16 + $A20*2*'Financial costs'!$D$24*$L$2*(1+'Financial costs'!$B$26)^(W$3-1) + $A20*2*'Financial costs'!$B$18*$L$2+'Financial costs'!$B$9</f>
        <v>468133.71074239298</v>
      </c>
      <c r="X20" s="3">
        <f>$A20*$J$2/$H$2*2*'Financial costs'!$B$14/'Financial costs'!$B$16 + $A20*2*'Financial costs'!$D$24*$L$2*(1+'Financial costs'!$B$26)^(X$3-1) + $A20*2*'Financial costs'!$B$18*$L$2+'Financial costs'!$B$9</f>
        <v>470132.60717946308</v>
      </c>
      <c r="Y20" s="3">
        <f>$A20*$J$2/$H$2*2*'Financial costs'!$B$14/'Financial costs'!$B$16 + $A20*2*'Financial costs'!$D$24*$L$2*(1+'Financial costs'!$B$26)^(Y$3-1) + $A20*2*'Financial costs'!$B$18*$L$2+'Financial costs'!$B$9</f>
        <v>472171.48154527455</v>
      </c>
      <c r="Z20" s="3">
        <f>$A20*$J$2/$H$2*2*'Financial costs'!$B$14/'Financial costs'!$B$16 + $A20*2*'Financial costs'!$D$24*$L$2*(1+'Financial costs'!$B$26)^(Z$3-1) + $A20*2*'Financial costs'!$B$18*$L$2+'Financial costs'!$B$9</f>
        <v>474251.13339840225</v>
      </c>
      <c r="AA20" s="3">
        <f>$A20*$J$2/$H$2*2*'Financial costs'!$B$14/'Financial costs'!$B$16 + $A20*2*'Financial costs'!$D$24*$L$2*(1+'Financial costs'!$B$26)^(AA$3-1) + $A20*2*'Financial costs'!$B$18*$L$2+'Financial costs'!$B$9</f>
        <v>476372.3782885925</v>
      </c>
      <c r="AB20" s="3">
        <f>$A20*$J$2/$H$2*2*'Financial costs'!$B$14/'Financial costs'!$B$16 + $A20*2*'Financial costs'!$D$24*$L$2*(1+'Financial costs'!$B$26)^(AB$3-1) + $A20*2*'Financial costs'!$B$18*$L$2+'Financial costs'!$B$9</f>
        <v>478536.04807658657</v>
      </c>
      <c r="AC20" s="3">
        <f>$A20*$J$2/$H$2*2*'Financial costs'!$B$14/'Financial costs'!$B$16 + $A20*2*'Financial costs'!$D$24*$L$2*(1+'Financial costs'!$B$26)^(AC$3-1) + $A20*2*'Financial costs'!$B$18*$L$2+'Financial costs'!$B$9</f>
        <v>480742.99126034055</v>
      </c>
      <c r="AD20" s="3">
        <f>$A20*$J$2/$H$2*2*'Financial costs'!$B$14/'Financial costs'!$B$16 + $A20*2*'Financial costs'!$D$24*$L$2*(1+'Financial costs'!$B$26)^(AD$3-1) + $A20*2*'Financial costs'!$B$18*$L$2+'Financial costs'!$B$9</f>
        <v>482994.07330776955</v>
      </c>
      <c r="AE20" s="3">
        <f>$A20*$J$2/$H$2*2*'Financial costs'!$B$14/'Financial costs'!$B$16 + $A20*2*'Financial costs'!$D$24*$L$2*(1+'Financial costs'!$B$26)^(AE$3-1) + $A20*2*'Financial costs'!$B$18*$L$2+'Financial costs'!$B$9</f>
        <v>485290.1769961472</v>
      </c>
      <c r="AF20" s="3">
        <f>$A20*$J$2/$H$2*2*'Financial costs'!$B$14/'Financial costs'!$B$16 + $A20*2*'Financial costs'!$D$24*$L$2*(1+'Financial costs'!$B$26)^(AF$3-1) + $A20*2*'Financial costs'!$B$18*$L$2+'Financial costs'!$B$9-'Financial costs'!$B$10*'Financial costs'!$B$8</f>
        <v>-167367.79724170757</v>
      </c>
    </row>
    <row r="21" spans="1:32" x14ac:dyDescent="0.25">
      <c r="A21">
        <v>210</v>
      </c>
      <c r="B21" s="2">
        <f t="shared" si="0"/>
        <v>9307556.7082870696</v>
      </c>
      <c r="C21" s="3">
        <f>$A21*$J$2/$H$2*2*'Financial costs'!$B$14/'Financial costs'!$B$16 + $A21*2*'Financial costs'!$D$24*$L$2*(1+'Financial costs'!$B$26)^(C$3-1) + $A21*2*'Financial costs'!$B$18*$L$2+'Financial costs'!$B$8+'Financial costs'!$B$9</f>
        <v>2323649.9047619049</v>
      </c>
      <c r="D21" s="3">
        <f>$A21*$J$2/$H$2*2*'Financial costs'!$B$14/'Financial costs'!$B$16 + $A21*2*'Financial costs'!$D$24*$L$2*(1+'Financial costs'!$B$26)^(D$3-1) + $A21*2*'Financial costs'!$B$18*$L$2+'Financial costs'!$B$9</f>
        <v>453633.79333333333</v>
      </c>
      <c r="E21" s="3">
        <f>$A21*$J$2/$H$2*2*'Financial costs'!$B$14/'Financial costs'!$B$16 + $A21*2*'Financial costs'!$D$24*$L$2*(1+'Financial costs'!$B$26)^(E$3-1) + $A21*2*'Financial costs'!$B$18*$L$2+'Financial costs'!$B$9</f>
        <v>455074.50253333338</v>
      </c>
      <c r="F21" s="3">
        <f>$A21*$J$2/$H$2*2*'Financial costs'!$B$14/'Financial costs'!$B$16 + $A21*2*'Financial costs'!$D$24*$L$2*(1+'Financial costs'!$B$26)^(F$3-1) + $A21*2*'Financial costs'!$B$18*$L$2+'Financial costs'!$B$9</f>
        <v>456544.02591733332</v>
      </c>
      <c r="G21" s="3">
        <f>$A21*$J$2/$H$2*2*'Financial costs'!$B$14/'Financial costs'!$B$16 + $A21*2*'Financial costs'!$D$24*$L$2*(1+'Financial costs'!$B$26)^(G$3-1) + $A21*2*'Financial costs'!$B$18*$L$2+'Financial costs'!$B$9</f>
        <v>458042.93976901332</v>
      </c>
      <c r="H21" s="3">
        <f>$A21*$J$2/$H$2*2*'Financial costs'!$B$14/'Financial costs'!$B$16 + $A21*2*'Financial costs'!$D$24*$L$2*(1+'Financial costs'!$B$26)^(H$3-1) + $A21*2*'Financial costs'!$B$18*$L$2+'Financial costs'!$B$9</f>
        <v>459571.83189772692</v>
      </c>
      <c r="I21" s="3">
        <f>$A21*$J$2/$H$2*2*'Financial costs'!$B$14/'Financial costs'!$B$16 + $A21*2*'Financial costs'!$D$24*$L$2*(1+'Financial costs'!$B$26)^(I$3-1) + $A21*2*'Financial costs'!$B$18*$L$2+'Financial costs'!$B$9</f>
        <v>461131.3018690148</v>
      </c>
      <c r="J21" s="3">
        <f>$A21*$J$2/$H$2*2*'Financial costs'!$B$14/'Financial costs'!$B$16 + $A21*2*'Financial costs'!$D$24*$L$2*(1+'Financial costs'!$B$26)^(J$3-1) + $A21*2*'Financial costs'!$B$18*$L$2+'Financial costs'!$B$9</f>
        <v>462721.96123972844</v>
      </c>
      <c r="K21" s="3">
        <f>$A21*$J$2/$H$2*2*'Financial costs'!$B$14/'Financial costs'!$B$16 + $A21*2*'Financial costs'!$D$24*$L$2*(1+'Financial costs'!$B$26)^(K$3-1) + $A21*2*'Financial costs'!$B$18*$L$2+'Financial costs'!$B$9</f>
        <v>464344.43379785633</v>
      </c>
      <c r="L21" s="3">
        <f>$A21*$J$2/$H$2*2*'Financial costs'!$B$14/'Financial costs'!$B$16 + $A21*2*'Financial costs'!$D$24*$L$2*(1+'Financial costs'!$B$26)^(L$3-1) + $A21*2*'Financial costs'!$B$18*$L$2+'Financial costs'!$B$9</f>
        <v>465999.35580714681</v>
      </c>
      <c r="M21" s="3">
        <f>$A21*$J$2/$H$2*2*'Financial costs'!$B$14/'Financial costs'!$B$16 + $A21*2*'Financial costs'!$D$24*$L$2*(1+'Financial costs'!$B$26)^(M$3-1) + $A21*2*'Financial costs'!$B$18*$L$2+'Financial costs'!$B$9</f>
        <v>467687.37625662307</v>
      </c>
      <c r="N21" s="3">
        <f>$A21*$J$2/$H$2*2*'Financial costs'!$B$14/'Financial costs'!$B$16 + $A21*2*'Financial costs'!$D$24*$L$2*(1+'Financial costs'!$B$26)^(N$3-1) + $A21*2*'Financial costs'!$B$18*$L$2+'Financial costs'!$B$9</f>
        <v>469409.15711508883</v>
      </c>
      <c r="O21" s="3">
        <f>$A21*$J$2/$H$2*2*'Financial costs'!$B$14/'Financial costs'!$B$16 + $A21*2*'Financial costs'!$D$24*$L$2*(1+'Financial costs'!$B$26)^(O$3-1) + $A21*2*'Financial costs'!$B$18*$L$2+'Financial costs'!$B$9</f>
        <v>471165.37359072396</v>
      </c>
      <c r="P21" s="3">
        <f>$A21*$J$2/$H$2*2*'Financial costs'!$B$14/'Financial costs'!$B$16 + $A21*2*'Financial costs'!$D$24*$L$2*(1+'Financial costs'!$B$26)^(P$3-1) + $A21*2*'Financial costs'!$B$18*$L$2+'Financial costs'!$B$9</f>
        <v>472956.71439587179</v>
      </c>
      <c r="Q21" s="3">
        <f>$A21*$J$2/$H$2*2*'Financial costs'!$B$14/'Financial costs'!$B$16 + $A21*2*'Financial costs'!$D$24*$L$2*(1+'Financial costs'!$B$26)^(Q$3-1) + $A21*2*'Financial costs'!$B$18*$L$2+'Financial costs'!$B$9</f>
        <v>474783.88201712258</v>
      </c>
      <c r="R21" s="3">
        <f>$A21*$J$2/$H$2*2*'Financial costs'!$B$14/'Financial costs'!$B$16 + $A21*2*'Financial costs'!$D$24*$L$2*(1+'Financial costs'!$B$26)^(R$3-1) + $A21*2*'Financial costs'!$B$18*$L$2+'Financial costs'!$B$9</f>
        <v>476647.59299079829</v>
      </c>
      <c r="S21" s="3">
        <f>$A21*$J$2/$H$2*2*'Financial costs'!$B$14/'Financial costs'!$B$16 + $A21*2*'Financial costs'!$D$24*$L$2*(1+'Financial costs'!$B$26)^(S$3-1) + $A21*2*'Financial costs'!$B$18*$L$2+'Financial costs'!$B$9</f>
        <v>478548.57818394765</v>
      </c>
      <c r="T21" s="3">
        <f>$A21*$J$2/$H$2*2*'Financial costs'!$B$14/'Financial costs'!$B$16 + $A21*2*'Financial costs'!$D$24*$L$2*(1+'Financial costs'!$B$26)^(T$3-1) + $A21*2*'Financial costs'!$B$18*$L$2+'Financial costs'!$B$9</f>
        <v>480487.58308095991</v>
      </c>
      <c r="U21" s="3">
        <f>$A21*$J$2/$H$2*2*'Financial costs'!$B$14/'Financial costs'!$B$16 + $A21*2*'Financial costs'!$D$24*$L$2*(1+'Financial costs'!$B$26)^(U$3-1) + $A21*2*'Financial costs'!$B$18*$L$2+'Financial costs'!$B$9</f>
        <v>482465.36807591247</v>
      </c>
      <c r="V21" s="3">
        <f>$A21*$J$2/$H$2*2*'Financial costs'!$B$14/'Financial costs'!$B$16 + $A21*2*'Financial costs'!$D$24*$L$2*(1+'Financial costs'!$B$26)^(V$3-1) + $A21*2*'Financial costs'!$B$18*$L$2+'Financial costs'!$B$9</f>
        <v>484482.70877076406</v>
      </c>
      <c r="W21" s="3">
        <f>$A21*$J$2/$H$2*2*'Financial costs'!$B$14/'Financial costs'!$B$16 + $A21*2*'Financial costs'!$D$24*$L$2*(1+'Financial costs'!$B$26)^(W$3-1) + $A21*2*'Financial costs'!$B$18*$L$2+'Financial costs'!$B$9</f>
        <v>486540.39627951267</v>
      </c>
      <c r="X21" s="3">
        <f>$A21*$J$2/$H$2*2*'Financial costs'!$B$14/'Financial costs'!$B$16 + $A21*2*'Financial costs'!$D$24*$L$2*(1+'Financial costs'!$B$26)^(X$3-1) + $A21*2*'Financial costs'!$B$18*$L$2+'Financial costs'!$B$9</f>
        <v>488639.23753843625</v>
      </c>
      <c r="Y21" s="3">
        <f>$A21*$J$2/$H$2*2*'Financial costs'!$B$14/'Financial costs'!$B$16 + $A21*2*'Financial costs'!$D$24*$L$2*(1+'Financial costs'!$B$26)^(Y$3-1) + $A21*2*'Financial costs'!$B$18*$L$2+'Financial costs'!$B$9</f>
        <v>490780.05562253832</v>
      </c>
      <c r="Z21" s="3">
        <f>$A21*$J$2/$H$2*2*'Financial costs'!$B$14/'Financial costs'!$B$16 + $A21*2*'Financial costs'!$D$24*$L$2*(1+'Financial costs'!$B$26)^(Z$3-1) + $A21*2*'Financial costs'!$B$18*$L$2+'Financial costs'!$B$9</f>
        <v>492963.69006832235</v>
      </c>
      <c r="AA21" s="3">
        <f>$A21*$J$2/$H$2*2*'Financial costs'!$B$14/'Financial costs'!$B$16 + $A21*2*'Financial costs'!$D$24*$L$2*(1+'Financial costs'!$B$26)^(AA$3-1) + $A21*2*'Financial costs'!$B$18*$L$2+'Financial costs'!$B$9</f>
        <v>495190.99720302213</v>
      </c>
      <c r="AB21" s="3">
        <f>$A21*$J$2/$H$2*2*'Financial costs'!$B$14/'Financial costs'!$B$16 + $A21*2*'Financial costs'!$D$24*$L$2*(1+'Financial costs'!$B$26)^(AB$3-1) + $A21*2*'Financial costs'!$B$18*$L$2+'Financial costs'!$B$9</f>
        <v>497462.85048041592</v>
      </c>
      <c r="AC21" s="3">
        <f>$A21*$J$2/$H$2*2*'Financial costs'!$B$14/'Financial costs'!$B$16 + $A21*2*'Financial costs'!$D$24*$L$2*(1+'Financial costs'!$B$26)^(AC$3-1) + $A21*2*'Financial costs'!$B$18*$L$2+'Financial costs'!$B$9</f>
        <v>499780.14082335762</v>
      </c>
      <c r="AD21" s="3">
        <f>$A21*$J$2/$H$2*2*'Financial costs'!$B$14/'Financial costs'!$B$16 + $A21*2*'Financial costs'!$D$24*$L$2*(1+'Financial costs'!$B$26)^(AD$3-1) + $A21*2*'Financial costs'!$B$18*$L$2+'Financial costs'!$B$9</f>
        <v>502143.77697315806</v>
      </c>
      <c r="AE21" s="3">
        <f>$A21*$J$2/$H$2*2*'Financial costs'!$B$14/'Financial costs'!$B$16 + $A21*2*'Financial costs'!$D$24*$L$2*(1+'Financial costs'!$B$26)^(AE$3-1) + $A21*2*'Financial costs'!$B$18*$L$2+'Financial costs'!$B$9</f>
        <v>504554.68584595458</v>
      </c>
      <c r="AF21" s="3">
        <f>$A21*$J$2/$H$2*2*'Financial costs'!$B$14/'Financial costs'!$B$16 + $A21*2*'Financial costs'!$D$24*$L$2*(1+'Financial costs'!$B$26)^(AF$3-1) + $A21*2*'Financial costs'!$B$18*$L$2+'Financial costs'!$B$9-'Financial costs'!$B$10*'Financial costs'!$B$8</f>
        <v>-147986.18710379291</v>
      </c>
    </row>
    <row r="22" spans="1:32" x14ac:dyDescent="0.25">
      <c r="A22">
        <v>220</v>
      </c>
      <c r="B22" s="2">
        <f t="shared" si="0"/>
        <v>9592373.4044465404</v>
      </c>
      <c r="C22" s="3">
        <f>$A22*$J$2/$H$2*2*'Financial costs'!$B$14/'Financial costs'!$B$16 + $A22*2*'Financial costs'!$D$24*$L$2*(1+'Financial costs'!$B$26)^(C$3-1) + $A22*2*'Financial costs'!$B$18*$L$2+'Financial costs'!$B$8+'Financial costs'!$B$9</f>
        <v>2340422.3492063493</v>
      </c>
      <c r="D22" s="3">
        <f>$A22*$J$2/$H$2*2*'Financial costs'!$B$14/'Financial costs'!$B$16 + $A22*2*'Financial costs'!$D$24*$L$2*(1+'Financial costs'!$B$26)^(D$3-1) + $A22*2*'Financial costs'!$B$18*$L$2+'Financial costs'!$B$9</f>
        <v>470473.49777777778</v>
      </c>
      <c r="E22" s="3">
        <f>$A22*$J$2/$H$2*2*'Financial costs'!$B$14/'Financial costs'!$B$16 + $A22*2*'Financial costs'!$D$24*$L$2*(1+'Financial costs'!$B$26)^(E$3-1) + $A22*2*'Financial costs'!$B$18*$L$2+'Financial costs'!$B$9</f>
        <v>471982.81217777781</v>
      </c>
      <c r="F22" s="3">
        <f>$A22*$J$2/$H$2*2*'Financial costs'!$B$14/'Financial costs'!$B$16 + $A22*2*'Financial costs'!$D$24*$L$2*(1+'Financial costs'!$B$26)^(F$3-1) + $A22*2*'Financial costs'!$B$18*$L$2+'Financial costs'!$B$9</f>
        <v>473522.31286577776</v>
      </c>
      <c r="G22" s="3">
        <f>$A22*$J$2/$H$2*2*'Financial costs'!$B$14/'Financial costs'!$B$16 + $A22*2*'Financial costs'!$D$24*$L$2*(1+'Financial costs'!$B$26)^(G$3-1) + $A22*2*'Financial costs'!$B$18*$L$2+'Financial costs'!$B$9</f>
        <v>475092.60356753779</v>
      </c>
      <c r="H22" s="3">
        <f>$A22*$J$2/$H$2*2*'Financial costs'!$B$14/'Financial costs'!$B$16 + $A22*2*'Financial costs'!$D$24*$L$2*(1+'Financial costs'!$B$26)^(H$3-1) + $A22*2*'Financial costs'!$B$18*$L$2+'Financial costs'!$B$9</f>
        <v>476694.30008333299</v>
      </c>
      <c r="I22" s="3">
        <f>$A22*$J$2/$H$2*2*'Financial costs'!$B$14/'Financial costs'!$B$16 + $A22*2*'Financial costs'!$D$24*$L$2*(1+'Financial costs'!$B$26)^(I$3-1) + $A22*2*'Financial costs'!$B$18*$L$2+'Financial costs'!$B$9</f>
        <v>478328.03052944411</v>
      </c>
      <c r="J22" s="3">
        <f>$A22*$J$2/$H$2*2*'Financial costs'!$B$14/'Financial costs'!$B$16 + $A22*2*'Financial costs'!$D$24*$L$2*(1+'Financial costs'!$B$26)^(J$3-1) + $A22*2*'Financial costs'!$B$18*$L$2+'Financial costs'!$B$9</f>
        <v>479994.43558447738</v>
      </c>
      <c r="K22" s="3">
        <f>$A22*$J$2/$H$2*2*'Financial costs'!$B$14/'Financial costs'!$B$16 + $A22*2*'Financial costs'!$D$24*$L$2*(1+'Financial costs'!$B$26)^(K$3-1) + $A22*2*'Financial costs'!$B$18*$L$2+'Financial costs'!$B$9</f>
        <v>481694.16874061141</v>
      </c>
      <c r="L22" s="3">
        <f>$A22*$J$2/$H$2*2*'Financial costs'!$B$14/'Financial costs'!$B$16 + $A22*2*'Financial costs'!$D$24*$L$2*(1+'Financial costs'!$B$26)^(L$3-1) + $A22*2*'Financial costs'!$B$18*$L$2+'Financial costs'!$B$9</f>
        <v>483427.89655986807</v>
      </c>
      <c r="M22" s="3">
        <f>$A22*$J$2/$H$2*2*'Financial costs'!$B$14/'Financial costs'!$B$16 + $A22*2*'Financial costs'!$D$24*$L$2*(1+'Financial costs'!$B$26)^(M$3-1) + $A22*2*'Financial costs'!$B$18*$L$2+'Financial costs'!$B$9</f>
        <v>485196.29893550987</v>
      </c>
      <c r="N22" s="3">
        <f>$A22*$J$2/$H$2*2*'Financial costs'!$B$14/'Financial costs'!$B$16 + $A22*2*'Financial costs'!$D$24*$L$2*(1+'Financial costs'!$B$26)^(N$3-1) + $A22*2*'Financial costs'!$B$18*$L$2+'Financial costs'!$B$9</f>
        <v>487000.06935866451</v>
      </c>
      <c r="O22" s="3">
        <f>$A22*$J$2/$H$2*2*'Financial costs'!$B$14/'Financial costs'!$B$16 + $A22*2*'Financial costs'!$D$24*$L$2*(1+'Financial costs'!$B$26)^(O$3-1) + $A22*2*'Financial costs'!$B$18*$L$2+'Financial costs'!$B$9</f>
        <v>488839.91519028228</v>
      </c>
      <c r="P22" s="3">
        <f>$A22*$J$2/$H$2*2*'Financial costs'!$B$14/'Financial costs'!$B$16 + $A22*2*'Financial costs'!$D$24*$L$2*(1+'Financial costs'!$B$26)^(P$3-1) + $A22*2*'Financial costs'!$B$18*$L$2+'Financial costs'!$B$9</f>
        <v>490716.55793853232</v>
      </c>
      <c r="Q22" s="3">
        <f>$A22*$J$2/$H$2*2*'Financial costs'!$B$14/'Financial costs'!$B$16 + $A22*2*'Financial costs'!$D$24*$L$2*(1+'Financial costs'!$B$26)^(Q$3-1) + $A22*2*'Financial costs'!$B$18*$L$2+'Financial costs'!$B$9</f>
        <v>492630.73354174744</v>
      </c>
      <c r="R22" s="3">
        <f>$A22*$J$2/$H$2*2*'Financial costs'!$B$14/'Financial costs'!$B$16 + $A22*2*'Financial costs'!$D$24*$L$2*(1+'Financial costs'!$B$26)^(R$3-1) + $A22*2*'Financial costs'!$B$18*$L$2+'Financial costs'!$B$9</f>
        <v>494583.19265702681</v>
      </c>
      <c r="S22" s="3">
        <f>$A22*$J$2/$H$2*2*'Financial costs'!$B$14/'Financial costs'!$B$16 + $A22*2*'Financial costs'!$D$24*$L$2*(1+'Financial costs'!$B$26)^(S$3-1) + $A22*2*'Financial costs'!$B$18*$L$2+'Financial costs'!$B$9</f>
        <v>496574.70095461182</v>
      </c>
      <c r="T22" s="3">
        <f>$A22*$J$2/$H$2*2*'Financial costs'!$B$14/'Financial costs'!$B$16 + $A22*2*'Financial costs'!$D$24*$L$2*(1+'Financial costs'!$B$26)^(T$3-1) + $A22*2*'Financial costs'!$B$18*$L$2+'Financial costs'!$B$9</f>
        <v>498606.03941814852</v>
      </c>
      <c r="U22" s="3">
        <f>$A22*$J$2/$H$2*2*'Financial costs'!$B$14/'Financial costs'!$B$16 + $A22*2*'Financial costs'!$D$24*$L$2*(1+'Financial costs'!$B$26)^(U$3-1) + $A22*2*'Financial costs'!$B$18*$L$2+'Financial costs'!$B$9</f>
        <v>500678.0046509559</v>
      </c>
      <c r="V22" s="3">
        <f>$A22*$J$2/$H$2*2*'Financial costs'!$B$14/'Financial costs'!$B$16 + $A22*2*'Financial costs'!$D$24*$L$2*(1+'Financial costs'!$B$26)^(V$3-1) + $A22*2*'Financial costs'!$B$18*$L$2+'Financial costs'!$B$9</f>
        <v>502791.40918841946</v>
      </c>
      <c r="W22" s="3">
        <f>$A22*$J$2/$H$2*2*'Financial costs'!$B$14/'Financial costs'!$B$16 + $A22*2*'Financial costs'!$D$24*$L$2*(1+'Financial costs'!$B$26)^(W$3-1) + $A22*2*'Financial costs'!$B$18*$L$2+'Financial costs'!$B$9</f>
        <v>504947.0818166323</v>
      </c>
      <c r="X22" s="3">
        <f>$A22*$J$2/$H$2*2*'Financial costs'!$B$14/'Financial costs'!$B$16 + $A22*2*'Financial costs'!$D$24*$L$2*(1+'Financial costs'!$B$26)^(X$3-1) + $A22*2*'Financial costs'!$B$18*$L$2+'Financial costs'!$B$9</f>
        <v>507145.86789740936</v>
      </c>
      <c r="Y22" s="3">
        <f>$A22*$J$2/$H$2*2*'Financial costs'!$B$14/'Financial costs'!$B$16 + $A22*2*'Financial costs'!$D$24*$L$2*(1+'Financial costs'!$B$26)^(Y$3-1) + $A22*2*'Financial costs'!$B$18*$L$2+'Financial costs'!$B$9</f>
        <v>509388.62969980203</v>
      </c>
      <c r="Z22" s="3">
        <f>$A22*$J$2/$H$2*2*'Financial costs'!$B$14/'Financial costs'!$B$16 + $A22*2*'Financial costs'!$D$24*$L$2*(1+'Financial costs'!$B$26)^(Z$3-1) + $A22*2*'Financial costs'!$B$18*$L$2+'Financial costs'!$B$9</f>
        <v>511676.24673824251</v>
      </c>
      <c r="AA22" s="3">
        <f>$A22*$J$2/$H$2*2*'Financial costs'!$B$14/'Financial costs'!$B$16 + $A22*2*'Financial costs'!$D$24*$L$2*(1+'Financial costs'!$B$26)^(AA$3-1) + $A22*2*'Financial costs'!$B$18*$L$2+'Financial costs'!$B$9</f>
        <v>514009.61611745181</v>
      </c>
      <c r="AB22" s="3">
        <f>$A22*$J$2/$H$2*2*'Financial costs'!$B$14/'Financial costs'!$B$16 + $A22*2*'Financial costs'!$D$24*$L$2*(1+'Financial costs'!$B$26)^(AB$3-1) + $A22*2*'Financial costs'!$B$18*$L$2+'Financial costs'!$B$9</f>
        <v>516389.65288424527</v>
      </c>
      <c r="AC22" s="3">
        <f>$A22*$J$2/$H$2*2*'Financial costs'!$B$14/'Financial costs'!$B$16 + $A22*2*'Financial costs'!$D$24*$L$2*(1+'Financial costs'!$B$26)^(AC$3-1) + $A22*2*'Financial costs'!$B$18*$L$2+'Financial costs'!$B$9</f>
        <v>518817.29038637463</v>
      </c>
      <c r="AD22" s="3">
        <f>$A22*$J$2/$H$2*2*'Financial costs'!$B$14/'Financial costs'!$B$16 + $A22*2*'Financial costs'!$D$24*$L$2*(1+'Financial costs'!$B$26)^(AD$3-1) + $A22*2*'Financial costs'!$B$18*$L$2+'Financial costs'!$B$9</f>
        <v>521293.48063854652</v>
      </c>
      <c r="AE22" s="3">
        <f>$A22*$J$2/$H$2*2*'Financial costs'!$B$14/'Financial costs'!$B$16 + $A22*2*'Financial costs'!$D$24*$L$2*(1+'Financial costs'!$B$26)^(AE$3-1) + $A22*2*'Financial costs'!$B$18*$L$2+'Financial costs'!$B$9</f>
        <v>523819.19469576195</v>
      </c>
      <c r="AF22" s="3">
        <f>$A22*$J$2/$H$2*2*'Financial costs'!$B$14/'Financial costs'!$B$16 + $A22*2*'Financial costs'!$D$24*$L$2*(1+'Financial costs'!$B$26)^(AF$3-1) + $A22*2*'Financial costs'!$B$18*$L$2+'Financial costs'!$B$9-'Financial costs'!$B$10*'Financial costs'!$B$8</f>
        <v>-128604.57696587825</v>
      </c>
    </row>
    <row r="23" spans="1:32" x14ac:dyDescent="0.25">
      <c r="A23">
        <v>230</v>
      </c>
      <c r="B23" s="2">
        <f t="shared" si="0"/>
        <v>9877190.1006060112</v>
      </c>
      <c r="C23" s="3">
        <f>$A23*$J$2/$H$2*2*'Financial costs'!$B$14/'Financial costs'!$B$16 + $A23*2*'Financial costs'!$D$24*$L$2*(1+'Financial costs'!$B$26)^(C$3-1) + $A23*2*'Financial costs'!$B$18*$L$2+'Financial costs'!$B$8+'Financial costs'!$B$9</f>
        <v>2357194.7936507934</v>
      </c>
      <c r="D23" s="3">
        <f>$A23*$J$2/$H$2*2*'Financial costs'!$B$14/'Financial costs'!$B$16 + $A23*2*'Financial costs'!$D$24*$L$2*(1+'Financial costs'!$B$26)^(D$3-1) + $A23*2*'Financial costs'!$B$18*$L$2+'Financial costs'!$B$9</f>
        <v>487313.20222222223</v>
      </c>
      <c r="E23" s="3">
        <f>$A23*$J$2/$H$2*2*'Financial costs'!$B$14/'Financial costs'!$B$16 + $A23*2*'Financial costs'!$D$24*$L$2*(1+'Financial costs'!$B$26)^(E$3-1) + $A23*2*'Financial costs'!$B$18*$L$2+'Financial costs'!$B$9</f>
        <v>488891.12182222219</v>
      </c>
      <c r="F23" s="3">
        <f>$A23*$J$2/$H$2*2*'Financial costs'!$B$14/'Financial costs'!$B$16 + $A23*2*'Financial costs'!$D$24*$L$2*(1+'Financial costs'!$B$26)^(F$3-1) + $A23*2*'Financial costs'!$B$18*$L$2+'Financial costs'!$B$9</f>
        <v>490500.59981422219</v>
      </c>
      <c r="G23" s="3">
        <f>$A23*$J$2/$H$2*2*'Financial costs'!$B$14/'Financial costs'!$B$16 + $A23*2*'Financial costs'!$D$24*$L$2*(1+'Financial costs'!$B$26)^(G$3-1) + $A23*2*'Financial costs'!$B$18*$L$2+'Financial costs'!$B$9</f>
        <v>492142.26736606221</v>
      </c>
      <c r="H23" s="3">
        <f>$A23*$J$2/$H$2*2*'Financial costs'!$B$14/'Financial costs'!$B$16 + $A23*2*'Financial costs'!$D$24*$L$2*(1+'Financial costs'!$B$26)^(H$3-1) + $A23*2*'Financial costs'!$B$18*$L$2+'Financial costs'!$B$9</f>
        <v>493816.76826893899</v>
      </c>
      <c r="I23" s="3">
        <f>$A23*$J$2/$H$2*2*'Financial costs'!$B$14/'Financial costs'!$B$16 + $A23*2*'Financial costs'!$D$24*$L$2*(1+'Financial costs'!$B$26)^(I$3-1) + $A23*2*'Financial costs'!$B$18*$L$2+'Financial costs'!$B$9</f>
        <v>495524.75918987335</v>
      </c>
      <c r="J23" s="3">
        <f>$A23*$J$2/$H$2*2*'Financial costs'!$B$14/'Financial costs'!$B$16 + $A23*2*'Financial costs'!$D$24*$L$2*(1+'Financial costs'!$B$26)^(J$3-1) + $A23*2*'Financial costs'!$B$18*$L$2+'Financial costs'!$B$9</f>
        <v>497266.90992922639</v>
      </c>
      <c r="K23" s="3">
        <f>$A23*$J$2/$H$2*2*'Financial costs'!$B$14/'Financial costs'!$B$16 + $A23*2*'Financial costs'!$D$24*$L$2*(1+'Financial costs'!$B$26)^(K$3-1) + $A23*2*'Financial costs'!$B$18*$L$2+'Financial costs'!$B$9</f>
        <v>499043.90368336643</v>
      </c>
      <c r="L23" s="3">
        <f>$A23*$J$2/$H$2*2*'Financial costs'!$B$14/'Financial costs'!$B$16 + $A23*2*'Financial costs'!$D$24*$L$2*(1+'Financial costs'!$B$26)^(L$3-1) + $A23*2*'Financial costs'!$B$18*$L$2+'Financial costs'!$B$9</f>
        <v>500856.43731258932</v>
      </c>
      <c r="M23" s="3">
        <f>$A23*$J$2/$H$2*2*'Financial costs'!$B$14/'Financial costs'!$B$16 + $A23*2*'Financial costs'!$D$24*$L$2*(1+'Financial costs'!$B$26)^(M$3-1) + $A23*2*'Financial costs'!$B$18*$L$2+'Financial costs'!$B$9</f>
        <v>502705.22161439667</v>
      </c>
      <c r="N23" s="3">
        <f>$A23*$J$2/$H$2*2*'Financial costs'!$B$14/'Financial costs'!$B$16 + $A23*2*'Financial costs'!$D$24*$L$2*(1+'Financial costs'!$B$26)^(N$3-1) + $A23*2*'Financial costs'!$B$18*$L$2+'Financial costs'!$B$9</f>
        <v>504590.98160224012</v>
      </c>
      <c r="O23" s="3">
        <f>$A23*$J$2/$H$2*2*'Financial costs'!$B$14/'Financial costs'!$B$16 + $A23*2*'Financial costs'!$D$24*$L$2*(1+'Financial costs'!$B$26)^(O$3-1) + $A23*2*'Financial costs'!$B$18*$L$2+'Financial costs'!$B$9</f>
        <v>506514.45678984054</v>
      </c>
      <c r="P23" s="3">
        <f>$A23*$J$2/$H$2*2*'Financial costs'!$B$14/'Financial costs'!$B$16 + $A23*2*'Financial costs'!$D$24*$L$2*(1+'Financial costs'!$B$26)^(P$3-1) + $A23*2*'Financial costs'!$B$18*$L$2+'Financial costs'!$B$9</f>
        <v>508476.40148119291</v>
      </c>
      <c r="Q23" s="3">
        <f>$A23*$J$2/$H$2*2*'Financial costs'!$B$14/'Financial costs'!$B$16 + $A23*2*'Financial costs'!$D$24*$L$2*(1+'Financial costs'!$B$26)^(Q$3-1) + $A23*2*'Financial costs'!$B$18*$L$2+'Financial costs'!$B$9</f>
        <v>510477.5850663723</v>
      </c>
      <c r="R23" s="3">
        <f>$A23*$J$2/$H$2*2*'Financial costs'!$B$14/'Financial costs'!$B$16 + $A23*2*'Financial costs'!$D$24*$L$2*(1+'Financial costs'!$B$26)^(R$3-1) + $A23*2*'Financial costs'!$B$18*$L$2+'Financial costs'!$B$9</f>
        <v>512518.79232325527</v>
      </c>
      <c r="S23" s="3">
        <f>$A23*$J$2/$H$2*2*'Financial costs'!$B$14/'Financial costs'!$B$16 + $A23*2*'Financial costs'!$D$24*$L$2*(1+'Financial costs'!$B$26)^(S$3-1) + $A23*2*'Financial costs'!$B$18*$L$2+'Financial costs'!$B$9</f>
        <v>514600.82372527593</v>
      </c>
      <c r="T23" s="3">
        <f>$A23*$J$2/$H$2*2*'Financial costs'!$B$14/'Financial costs'!$B$16 + $A23*2*'Financial costs'!$D$24*$L$2*(1+'Financial costs'!$B$26)^(T$3-1) + $A23*2*'Financial costs'!$B$18*$L$2+'Financial costs'!$B$9</f>
        <v>516724.49575533706</v>
      </c>
      <c r="U23" s="3">
        <f>$A23*$J$2/$H$2*2*'Financial costs'!$B$14/'Financial costs'!$B$16 + $A23*2*'Financial costs'!$D$24*$L$2*(1+'Financial costs'!$B$26)^(U$3-1) + $A23*2*'Financial costs'!$B$18*$L$2+'Financial costs'!$B$9</f>
        <v>518890.64122599934</v>
      </c>
      <c r="V23" s="3">
        <f>$A23*$J$2/$H$2*2*'Financial costs'!$B$14/'Financial costs'!$B$16 + $A23*2*'Financial costs'!$D$24*$L$2*(1+'Financial costs'!$B$26)^(V$3-1) + $A23*2*'Financial costs'!$B$18*$L$2+'Financial costs'!$B$9</f>
        <v>521100.10960607487</v>
      </c>
      <c r="W23" s="3">
        <f>$A23*$J$2/$H$2*2*'Financial costs'!$B$14/'Financial costs'!$B$16 + $A23*2*'Financial costs'!$D$24*$L$2*(1+'Financial costs'!$B$26)^(W$3-1) + $A23*2*'Financial costs'!$B$18*$L$2+'Financial costs'!$B$9</f>
        <v>523353.76735375193</v>
      </c>
      <c r="X23" s="3">
        <f>$A23*$J$2/$H$2*2*'Financial costs'!$B$14/'Financial costs'!$B$16 + $A23*2*'Financial costs'!$D$24*$L$2*(1+'Financial costs'!$B$26)^(X$3-1) + $A23*2*'Financial costs'!$B$18*$L$2+'Financial costs'!$B$9</f>
        <v>525652.49825638253</v>
      </c>
      <c r="Y23" s="3">
        <f>$A23*$J$2/$H$2*2*'Financial costs'!$B$14/'Financial costs'!$B$16 + $A23*2*'Financial costs'!$D$24*$L$2*(1+'Financial costs'!$B$26)^(Y$3-1) + $A23*2*'Financial costs'!$B$18*$L$2+'Financial costs'!$B$9</f>
        <v>527997.20377706573</v>
      </c>
      <c r="Z23" s="3">
        <f>$A23*$J$2/$H$2*2*'Financial costs'!$B$14/'Financial costs'!$B$16 + $A23*2*'Financial costs'!$D$24*$L$2*(1+'Financial costs'!$B$26)^(Z$3-1) + $A23*2*'Financial costs'!$B$18*$L$2+'Financial costs'!$B$9</f>
        <v>530388.80340816255</v>
      </c>
      <c r="AA23" s="3">
        <f>$A23*$J$2/$H$2*2*'Financial costs'!$B$14/'Financial costs'!$B$16 + $A23*2*'Financial costs'!$D$24*$L$2*(1+'Financial costs'!$B$26)^(AA$3-1) + $A23*2*'Financial costs'!$B$18*$L$2+'Financial costs'!$B$9</f>
        <v>532828.23503188137</v>
      </c>
      <c r="AB23" s="3">
        <f>$A23*$J$2/$H$2*2*'Financial costs'!$B$14/'Financial costs'!$B$16 + $A23*2*'Financial costs'!$D$24*$L$2*(1+'Financial costs'!$B$26)^(AB$3-1) + $A23*2*'Financial costs'!$B$18*$L$2+'Financial costs'!$B$9</f>
        <v>535316.45528807456</v>
      </c>
      <c r="AC23" s="3">
        <f>$A23*$J$2/$H$2*2*'Financial costs'!$B$14/'Financial costs'!$B$16 + $A23*2*'Financial costs'!$D$24*$L$2*(1+'Financial costs'!$B$26)^(AC$3-1) + $A23*2*'Financial costs'!$B$18*$L$2+'Financial costs'!$B$9</f>
        <v>537854.43994939164</v>
      </c>
      <c r="AD23" s="3">
        <f>$A23*$J$2/$H$2*2*'Financial costs'!$B$14/'Financial costs'!$B$16 + $A23*2*'Financial costs'!$D$24*$L$2*(1+'Financial costs'!$B$26)^(AD$3-1) + $A23*2*'Financial costs'!$B$18*$L$2+'Financial costs'!$B$9</f>
        <v>540443.18430393492</v>
      </c>
      <c r="AE23" s="3">
        <f>$A23*$J$2/$H$2*2*'Financial costs'!$B$14/'Financial costs'!$B$16 + $A23*2*'Financial costs'!$D$24*$L$2*(1+'Financial costs'!$B$26)^(AE$3-1) + $A23*2*'Financial costs'!$B$18*$L$2+'Financial costs'!$B$9</f>
        <v>543083.70354556921</v>
      </c>
      <c r="AF23" s="3">
        <f>$A23*$J$2/$H$2*2*'Financial costs'!$B$14/'Financial costs'!$B$16 + $A23*2*'Financial costs'!$D$24*$L$2*(1+'Financial costs'!$B$26)^(AF$3-1) + $A23*2*'Financial costs'!$B$18*$L$2+'Financial costs'!$B$9-'Financial costs'!$B$10*'Financial costs'!$B$8</f>
        <v>-109222.96682796371</v>
      </c>
    </row>
    <row r="24" spans="1:32" x14ac:dyDescent="0.25">
      <c r="A24">
        <v>240</v>
      </c>
      <c r="B24" s="2">
        <f t="shared" si="0"/>
        <v>10162006.796765476</v>
      </c>
      <c r="C24" s="3">
        <f>$A24*$J$2/$H$2*2*'Financial costs'!$B$14/'Financial costs'!$B$16 + $A24*2*'Financial costs'!$D$24*$L$2*(1+'Financial costs'!$B$26)^(C$3-1) + $A24*2*'Financial costs'!$B$18*$L$2+'Financial costs'!$B$8+'Financial costs'!$B$9</f>
        <v>2373967.2380952379</v>
      </c>
      <c r="D24" s="3">
        <f>$A24*$J$2/$H$2*2*'Financial costs'!$B$14/'Financial costs'!$B$16 + $A24*2*'Financial costs'!$D$24*$L$2*(1+'Financial costs'!$B$26)^(D$3-1) + $A24*2*'Financial costs'!$B$18*$L$2+'Financial costs'!$B$9</f>
        <v>504152.90666666662</v>
      </c>
      <c r="E24" s="3">
        <f>$A24*$J$2/$H$2*2*'Financial costs'!$B$14/'Financial costs'!$B$16 + $A24*2*'Financial costs'!$D$24*$L$2*(1+'Financial costs'!$B$26)^(E$3-1) + $A24*2*'Financial costs'!$B$18*$L$2+'Financial costs'!$B$9</f>
        <v>505799.43146666663</v>
      </c>
      <c r="F24" s="3">
        <f>$A24*$J$2/$H$2*2*'Financial costs'!$B$14/'Financial costs'!$B$16 + $A24*2*'Financial costs'!$D$24*$L$2*(1+'Financial costs'!$B$26)^(F$3-1) + $A24*2*'Financial costs'!$B$18*$L$2+'Financial costs'!$B$9</f>
        <v>507478.88676266663</v>
      </c>
      <c r="G24" s="3">
        <f>$A24*$J$2/$H$2*2*'Financial costs'!$B$14/'Financial costs'!$B$16 + $A24*2*'Financial costs'!$D$24*$L$2*(1+'Financial costs'!$B$26)^(G$3-1) + $A24*2*'Financial costs'!$B$18*$L$2+'Financial costs'!$B$9</f>
        <v>509191.93116458663</v>
      </c>
      <c r="H24" s="3">
        <f>$A24*$J$2/$H$2*2*'Financial costs'!$B$14/'Financial costs'!$B$16 + $A24*2*'Financial costs'!$D$24*$L$2*(1+'Financial costs'!$B$26)^(H$3-1) + $A24*2*'Financial costs'!$B$18*$L$2+'Financial costs'!$B$9</f>
        <v>510939.23645454505</v>
      </c>
      <c r="I24" s="3">
        <f>$A24*$J$2/$H$2*2*'Financial costs'!$B$14/'Financial costs'!$B$16 + $A24*2*'Financial costs'!$D$24*$L$2*(1+'Financial costs'!$B$26)^(I$3-1) + $A24*2*'Financial costs'!$B$18*$L$2+'Financial costs'!$B$9</f>
        <v>512721.4878503026</v>
      </c>
      <c r="J24" s="3">
        <f>$A24*$J$2/$H$2*2*'Financial costs'!$B$14/'Financial costs'!$B$16 + $A24*2*'Financial costs'!$D$24*$L$2*(1+'Financial costs'!$B$26)^(J$3-1) + $A24*2*'Financial costs'!$B$18*$L$2+'Financial costs'!$B$9</f>
        <v>514539.38427397533</v>
      </c>
      <c r="K24" s="3">
        <f>$A24*$J$2/$H$2*2*'Financial costs'!$B$14/'Financial costs'!$B$16 + $A24*2*'Financial costs'!$D$24*$L$2*(1+'Financial costs'!$B$26)^(K$3-1) + $A24*2*'Financial costs'!$B$18*$L$2+'Financial costs'!$B$9</f>
        <v>516393.63862612151</v>
      </c>
      <c r="L24" s="3">
        <f>$A24*$J$2/$H$2*2*'Financial costs'!$B$14/'Financial costs'!$B$16 + $A24*2*'Financial costs'!$D$24*$L$2*(1+'Financial costs'!$B$26)^(L$3-1) + $A24*2*'Financial costs'!$B$18*$L$2+'Financial costs'!$B$9</f>
        <v>518284.97806531057</v>
      </c>
      <c r="M24" s="3">
        <f>$A24*$J$2/$H$2*2*'Financial costs'!$B$14/'Financial costs'!$B$16 + $A24*2*'Financial costs'!$D$24*$L$2*(1+'Financial costs'!$B$26)^(M$3-1) + $A24*2*'Financial costs'!$B$18*$L$2+'Financial costs'!$B$9</f>
        <v>520214.14429328346</v>
      </c>
      <c r="N24" s="3">
        <f>$A24*$J$2/$H$2*2*'Financial costs'!$B$14/'Financial costs'!$B$16 + $A24*2*'Financial costs'!$D$24*$L$2*(1+'Financial costs'!$B$26)^(N$3-1) + $A24*2*'Financial costs'!$B$18*$L$2+'Financial costs'!$B$9</f>
        <v>522181.89384581579</v>
      </c>
      <c r="O24" s="3">
        <f>$A24*$J$2/$H$2*2*'Financial costs'!$B$14/'Financial costs'!$B$16 + $A24*2*'Financial costs'!$D$24*$L$2*(1+'Financial costs'!$B$26)^(O$3-1) + $A24*2*'Financial costs'!$B$18*$L$2+'Financial costs'!$B$9</f>
        <v>524188.9983893988</v>
      </c>
      <c r="P24" s="3">
        <f>$A24*$J$2/$H$2*2*'Financial costs'!$B$14/'Financial costs'!$B$16 + $A24*2*'Financial costs'!$D$24*$L$2*(1+'Financial costs'!$B$26)^(P$3-1) + $A24*2*'Financial costs'!$B$18*$L$2+'Financial costs'!$B$9</f>
        <v>526236.24502385338</v>
      </c>
      <c r="Q24" s="3">
        <f>$A24*$J$2/$H$2*2*'Financial costs'!$B$14/'Financial costs'!$B$16 + $A24*2*'Financial costs'!$D$24*$L$2*(1+'Financial costs'!$B$26)^(Q$3-1) + $A24*2*'Financial costs'!$B$18*$L$2+'Financial costs'!$B$9</f>
        <v>528324.43659099715</v>
      </c>
      <c r="R24" s="3">
        <f>$A24*$J$2/$H$2*2*'Financial costs'!$B$14/'Financial costs'!$B$16 + $A24*2*'Financial costs'!$D$24*$L$2*(1+'Financial costs'!$B$26)^(R$3-1) + $A24*2*'Financial costs'!$B$18*$L$2+'Financial costs'!$B$9</f>
        <v>530454.39198948373</v>
      </c>
      <c r="S24" s="3">
        <f>$A24*$J$2/$H$2*2*'Financial costs'!$B$14/'Financial costs'!$B$16 + $A24*2*'Financial costs'!$D$24*$L$2*(1+'Financial costs'!$B$26)^(S$3-1) + $A24*2*'Financial costs'!$B$18*$L$2+'Financial costs'!$B$9</f>
        <v>532626.94649594009</v>
      </c>
      <c r="T24" s="3">
        <f>$A24*$J$2/$H$2*2*'Financial costs'!$B$14/'Financial costs'!$B$16 + $A24*2*'Financial costs'!$D$24*$L$2*(1+'Financial costs'!$B$26)^(T$3-1) + $A24*2*'Financial costs'!$B$18*$L$2+'Financial costs'!$B$9</f>
        <v>534842.95209252555</v>
      </c>
      <c r="U24" s="3">
        <f>$A24*$J$2/$H$2*2*'Financial costs'!$B$14/'Financial costs'!$B$16 + $A24*2*'Financial costs'!$D$24*$L$2*(1+'Financial costs'!$B$26)^(U$3-1) + $A24*2*'Financial costs'!$B$18*$L$2+'Financial costs'!$B$9</f>
        <v>537103.27780104277</v>
      </c>
      <c r="V24" s="3">
        <f>$A24*$J$2/$H$2*2*'Financial costs'!$B$14/'Financial costs'!$B$16 + $A24*2*'Financial costs'!$D$24*$L$2*(1+'Financial costs'!$B$26)^(V$3-1) + $A24*2*'Financial costs'!$B$18*$L$2+'Financial costs'!$B$9</f>
        <v>539408.81002373027</v>
      </c>
      <c r="W24" s="3">
        <f>$A24*$J$2/$H$2*2*'Financial costs'!$B$14/'Financial costs'!$B$16 + $A24*2*'Financial costs'!$D$24*$L$2*(1+'Financial costs'!$B$26)^(W$3-1) + $A24*2*'Financial costs'!$B$18*$L$2+'Financial costs'!$B$9</f>
        <v>541760.45289087156</v>
      </c>
      <c r="X24" s="3">
        <f>$A24*$J$2/$H$2*2*'Financial costs'!$B$14/'Financial costs'!$B$16 + $A24*2*'Financial costs'!$D$24*$L$2*(1+'Financial costs'!$B$26)^(X$3-1) + $A24*2*'Financial costs'!$B$18*$L$2+'Financial costs'!$B$9</f>
        <v>544159.12861535558</v>
      </c>
      <c r="Y24" s="3">
        <f>$A24*$J$2/$H$2*2*'Financial costs'!$B$14/'Financial costs'!$B$16 + $A24*2*'Financial costs'!$D$24*$L$2*(1+'Financial costs'!$B$26)^(Y$3-1) + $A24*2*'Financial costs'!$B$18*$L$2+'Financial costs'!$B$9</f>
        <v>546605.77785432944</v>
      </c>
      <c r="Z24" s="3">
        <f>$A24*$J$2/$H$2*2*'Financial costs'!$B$14/'Financial costs'!$B$16 + $A24*2*'Financial costs'!$D$24*$L$2*(1+'Financial costs'!$B$26)^(Z$3-1) + $A24*2*'Financial costs'!$B$18*$L$2+'Financial costs'!$B$9</f>
        <v>549101.36007808265</v>
      </c>
      <c r="AA24" s="3">
        <f>$A24*$J$2/$H$2*2*'Financial costs'!$B$14/'Financial costs'!$B$16 + $A24*2*'Financial costs'!$D$24*$L$2*(1+'Financial costs'!$B$26)^(AA$3-1) + $A24*2*'Financial costs'!$B$18*$L$2+'Financial costs'!$B$9</f>
        <v>551646.85394631093</v>
      </c>
      <c r="AB24" s="3">
        <f>$A24*$J$2/$H$2*2*'Financial costs'!$B$14/'Financial costs'!$B$16 + $A24*2*'Financial costs'!$D$24*$L$2*(1+'Financial costs'!$B$26)^(AB$3-1) + $A24*2*'Financial costs'!$B$18*$L$2+'Financial costs'!$B$9</f>
        <v>554243.25769190385</v>
      </c>
      <c r="AC24" s="3">
        <f>$A24*$J$2/$H$2*2*'Financial costs'!$B$14/'Financial costs'!$B$16 + $A24*2*'Financial costs'!$D$24*$L$2*(1+'Financial costs'!$B$26)^(AC$3-1) + $A24*2*'Financial costs'!$B$18*$L$2+'Financial costs'!$B$9</f>
        <v>556891.58951240871</v>
      </c>
      <c r="AD24" s="3">
        <f>$A24*$J$2/$H$2*2*'Financial costs'!$B$14/'Financial costs'!$B$16 + $A24*2*'Financial costs'!$D$24*$L$2*(1+'Financial costs'!$B$26)^(AD$3-1) + $A24*2*'Financial costs'!$B$18*$L$2+'Financial costs'!$B$9</f>
        <v>559592.88796932343</v>
      </c>
      <c r="AE24" s="3">
        <f>$A24*$J$2/$H$2*2*'Financial costs'!$B$14/'Financial costs'!$B$16 + $A24*2*'Financial costs'!$D$24*$L$2*(1+'Financial costs'!$B$26)^(AE$3-1) + $A24*2*'Financial costs'!$B$18*$L$2+'Financial costs'!$B$9</f>
        <v>562348.21239537664</v>
      </c>
      <c r="AF24" s="3">
        <f>$A24*$J$2/$H$2*2*'Financial costs'!$B$14/'Financial costs'!$B$16 + $A24*2*'Financial costs'!$D$24*$L$2*(1+'Financial costs'!$B$26)^(AF$3-1) + $A24*2*'Financial costs'!$B$18*$L$2+'Financial costs'!$B$9-'Financial costs'!$B$10*'Financial costs'!$B$8</f>
        <v>-89841.356690049055</v>
      </c>
    </row>
    <row r="25" spans="1:32" x14ac:dyDescent="0.25">
      <c r="A25">
        <v>250</v>
      </c>
      <c r="B25" s="2">
        <f t="shared" si="0"/>
        <v>10446823.492924945</v>
      </c>
      <c r="C25" s="3">
        <f>$A25*$J$2/$H$2*2*'Financial costs'!$B$14/'Financial costs'!$B$16 + $A25*2*'Financial costs'!$D$24*$L$2*(1+'Financial costs'!$B$26)^(C$3-1) + $A25*2*'Financial costs'!$B$18*$L$2+'Financial costs'!$B$8+'Financial costs'!$B$9</f>
        <v>2390739.6825396824</v>
      </c>
      <c r="D25" s="3">
        <f>$A25*$J$2/$H$2*2*'Financial costs'!$B$14/'Financial costs'!$B$16 + $A25*2*'Financial costs'!$D$24*$L$2*(1+'Financial costs'!$B$26)^(D$3-1) + $A25*2*'Financial costs'!$B$18*$L$2+'Financial costs'!$B$9</f>
        <v>520992.61111111112</v>
      </c>
      <c r="E25" s="3">
        <f>$A25*$J$2/$H$2*2*'Financial costs'!$B$14/'Financial costs'!$B$16 + $A25*2*'Financial costs'!$D$24*$L$2*(1+'Financial costs'!$B$26)^(E$3-1) + $A25*2*'Financial costs'!$B$18*$L$2+'Financial costs'!$B$9</f>
        <v>522707.74111111113</v>
      </c>
      <c r="F25" s="3">
        <f>$A25*$J$2/$H$2*2*'Financial costs'!$B$14/'Financial costs'!$B$16 + $A25*2*'Financial costs'!$D$24*$L$2*(1+'Financial costs'!$B$26)^(F$3-1) + $A25*2*'Financial costs'!$B$18*$L$2+'Financial costs'!$B$9</f>
        <v>524457.17371111107</v>
      </c>
      <c r="G25" s="3">
        <f>$A25*$J$2/$H$2*2*'Financial costs'!$B$14/'Financial costs'!$B$16 + $A25*2*'Financial costs'!$D$24*$L$2*(1+'Financial costs'!$B$26)^(G$3-1) + $A25*2*'Financial costs'!$B$18*$L$2+'Financial costs'!$B$9</f>
        <v>526241.5949631111</v>
      </c>
      <c r="H25" s="3">
        <f>$A25*$J$2/$H$2*2*'Financial costs'!$B$14/'Financial costs'!$B$16 + $A25*2*'Financial costs'!$D$24*$L$2*(1+'Financial costs'!$B$26)^(H$3-1) + $A25*2*'Financial costs'!$B$18*$L$2+'Financial costs'!$B$9</f>
        <v>528061.70464015112</v>
      </c>
      <c r="I25" s="3">
        <f>$A25*$J$2/$H$2*2*'Financial costs'!$B$14/'Financial costs'!$B$16 + $A25*2*'Financial costs'!$D$24*$L$2*(1+'Financial costs'!$B$26)^(I$3-1) + $A25*2*'Financial costs'!$B$18*$L$2+'Financial costs'!$B$9</f>
        <v>529918.21651073196</v>
      </c>
      <c r="J25" s="3">
        <f>$A25*$J$2/$H$2*2*'Financial costs'!$B$14/'Financial costs'!$B$16 + $A25*2*'Financial costs'!$D$24*$L$2*(1+'Financial costs'!$B$26)^(J$3-1) + $A25*2*'Financial costs'!$B$18*$L$2+'Financial costs'!$B$9</f>
        <v>531811.85861872428</v>
      </c>
      <c r="K25" s="3">
        <f>$A25*$J$2/$H$2*2*'Financial costs'!$B$14/'Financial costs'!$B$16 + $A25*2*'Financial costs'!$D$24*$L$2*(1+'Financial costs'!$B$26)^(K$3-1) + $A25*2*'Financial costs'!$B$18*$L$2+'Financial costs'!$B$9</f>
        <v>533743.37356887665</v>
      </c>
      <c r="L25" s="3">
        <f>$A25*$J$2/$H$2*2*'Financial costs'!$B$14/'Financial costs'!$B$16 + $A25*2*'Financial costs'!$D$24*$L$2*(1+'Financial costs'!$B$26)^(L$3-1) + $A25*2*'Financial costs'!$B$18*$L$2+'Financial costs'!$B$9</f>
        <v>535713.51881803188</v>
      </c>
      <c r="M25" s="3">
        <f>$A25*$J$2/$H$2*2*'Financial costs'!$B$14/'Financial costs'!$B$16 + $A25*2*'Financial costs'!$D$24*$L$2*(1+'Financial costs'!$B$26)^(M$3-1) + $A25*2*'Financial costs'!$B$18*$L$2+'Financial costs'!$B$9</f>
        <v>537723.06697217026</v>
      </c>
      <c r="N25" s="3">
        <f>$A25*$J$2/$H$2*2*'Financial costs'!$B$14/'Financial costs'!$B$16 + $A25*2*'Financial costs'!$D$24*$L$2*(1+'Financial costs'!$B$26)^(N$3-1) + $A25*2*'Financial costs'!$B$18*$L$2+'Financial costs'!$B$9</f>
        <v>539772.80608939147</v>
      </c>
      <c r="O25" s="3">
        <f>$A25*$J$2/$H$2*2*'Financial costs'!$B$14/'Financial costs'!$B$16 + $A25*2*'Financial costs'!$D$24*$L$2*(1+'Financial costs'!$B$26)^(O$3-1) + $A25*2*'Financial costs'!$B$18*$L$2+'Financial costs'!$B$9</f>
        <v>541863.53998895711</v>
      </c>
      <c r="P25" s="3">
        <f>$A25*$J$2/$H$2*2*'Financial costs'!$B$14/'Financial costs'!$B$16 + $A25*2*'Financial costs'!$D$24*$L$2*(1+'Financial costs'!$B$26)^(P$3-1) + $A25*2*'Financial costs'!$B$18*$L$2+'Financial costs'!$B$9</f>
        <v>543996.08856651396</v>
      </c>
      <c r="Q25" s="3">
        <f>$A25*$J$2/$H$2*2*'Financial costs'!$B$14/'Financial costs'!$B$16 + $A25*2*'Financial costs'!$D$24*$L$2*(1+'Financial costs'!$B$26)^(Q$3-1) + $A25*2*'Financial costs'!$B$18*$L$2+'Financial costs'!$B$9</f>
        <v>546171.28811562201</v>
      </c>
      <c r="R25" s="3">
        <f>$A25*$J$2/$H$2*2*'Financial costs'!$B$14/'Financial costs'!$B$16 + $A25*2*'Financial costs'!$D$24*$L$2*(1+'Financial costs'!$B$26)^(R$3-1) + $A25*2*'Financial costs'!$B$18*$L$2+'Financial costs'!$B$9</f>
        <v>548389.99165571225</v>
      </c>
      <c r="S25" s="3">
        <f>$A25*$J$2/$H$2*2*'Financial costs'!$B$14/'Financial costs'!$B$16 + $A25*2*'Financial costs'!$D$24*$L$2*(1+'Financial costs'!$B$26)^(S$3-1) + $A25*2*'Financial costs'!$B$18*$L$2+'Financial costs'!$B$9</f>
        <v>550653.06926660426</v>
      </c>
      <c r="T25" s="3">
        <f>$A25*$J$2/$H$2*2*'Financial costs'!$B$14/'Financial costs'!$B$16 + $A25*2*'Financial costs'!$D$24*$L$2*(1+'Financial costs'!$B$26)^(T$3-1) + $A25*2*'Financial costs'!$B$18*$L$2+'Financial costs'!$B$9</f>
        <v>552961.40842971415</v>
      </c>
      <c r="U25" s="3">
        <f>$A25*$J$2/$H$2*2*'Financial costs'!$B$14/'Financial costs'!$B$16 + $A25*2*'Financial costs'!$D$24*$L$2*(1+'Financial costs'!$B$26)^(U$3-1) + $A25*2*'Financial costs'!$B$18*$L$2+'Financial costs'!$B$9</f>
        <v>555315.91437608621</v>
      </c>
      <c r="V25" s="3">
        <f>$A25*$J$2/$H$2*2*'Financial costs'!$B$14/'Financial costs'!$B$16 + $A25*2*'Financial costs'!$D$24*$L$2*(1+'Financial costs'!$B$26)^(V$3-1) + $A25*2*'Financial costs'!$B$18*$L$2+'Financial costs'!$B$9</f>
        <v>557717.51044138568</v>
      </c>
      <c r="W25" s="3">
        <f>$A25*$J$2/$H$2*2*'Financial costs'!$B$14/'Financial costs'!$B$16 + $A25*2*'Financial costs'!$D$24*$L$2*(1+'Financial costs'!$B$26)^(W$3-1) + $A25*2*'Financial costs'!$B$18*$L$2+'Financial costs'!$B$9</f>
        <v>560167.13842799119</v>
      </c>
      <c r="X25" s="3">
        <f>$A25*$J$2/$H$2*2*'Financial costs'!$B$14/'Financial costs'!$B$16 + $A25*2*'Financial costs'!$D$24*$L$2*(1+'Financial costs'!$B$26)^(X$3-1) + $A25*2*'Financial costs'!$B$18*$L$2+'Financial costs'!$B$9</f>
        <v>562665.75897432887</v>
      </c>
      <c r="Y25" s="3">
        <f>$A25*$J$2/$H$2*2*'Financial costs'!$B$14/'Financial costs'!$B$16 + $A25*2*'Financial costs'!$D$24*$L$2*(1+'Financial costs'!$B$26)^(Y$3-1) + $A25*2*'Financial costs'!$B$18*$L$2+'Financial costs'!$B$9</f>
        <v>565214.35193159315</v>
      </c>
      <c r="Z25" s="3">
        <f>$A25*$J$2/$H$2*2*'Financial costs'!$B$14/'Financial costs'!$B$16 + $A25*2*'Financial costs'!$D$24*$L$2*(1+'Financial costs'!$B$26)^(Z$3-1) + $A25*2*'Financial costs'!$B$18*$L$2+'Financial costs'!$B$9</f>
        <v>567813.91674800287</v>
      </c>
      <c r="AA25" s="3">
        <f>$A25*$J$2/$H$2*2*'Financial costs'!$B$14/'Financial costs'!$B$16 + $A25*2*'Financial costs'!$D$24*$L$2*(1+'Financial costs'!$B$26)^(AA$3-1) + $A25*2*'Financial costs'!$B$18*$L$2+'Financial costs'!$B$9</f>
        <v>570465.47286074061</v>
      </c>
      <c r="AB25" s="3">
        <f>$A25*$J$2/$H$2*2*'Financial costs'!$B$14/'Financial costs'!$B$16 + $A25*2*'Financial costs'!$D$24*$L$2*(1+'Financial costs'!$B$26)^(AB$3-1) + $A25*2*'Financial costs'!$B$18*$L$2+'Financial costs'!$B$9</f>
        <v>573170.06009573326</v>
      </c>
      <c r="AC25" s="3">
        <f>$A25*$J$2/$H$2*2*'Financial costs'!$B$14/'Financial costs'!$B$16 + $A25*2*'Financial costs'!$D$24*$L$2*(1+'Financial costs'!$B$26)^(AC$3-1) + $A25*2*'Financial costs'!$B$18*$L$2+'Financial costs'!$B$9</f>
        <v>575928.73907542566</v>
      </c>
      <c r="AD25" s="3">
        <f>$A25*$J$2/$H$2*2*'Financial costs'!$B$14/'Financial costs'!$B$16 + $A25*2*'Financial costs'!$D$24*$L$2*(1+'Financial costs'!$B$26)^(AD$3-1) + $A25*2*'Financial costs'!$B$18*$L$2+'Financial costs'!$B$9</f>
        <v>578742.59163471195</v>
      </c>
      <c r="AE25" s="3">
        <f>$A25*$J$2/$H$2*2*'Financial costs'!$B$14/'Financial costs'!$B$16 + $A25*2*'Financial costs'!$D$24*$L$2*(1+'Financial costs'!$B$26)^(AE$3-1) + $A25*2*'Financial costs'!$B$18*$L$2+'Financial costs'!$B$9</f>
        <v>581612.72124518408</v>
      </c>
      <c r="AF25" s="3">
        <f>$A25*$J$2/$H$2*2*'Financial costs'!$B$14/'Financial costs'!$B$16 + $A25*2*'Financial costs'!$D$24*$L$2*(1+'Financial costs'!$B$26)^(AF$3-1) + $A25*2*'Financial costs'!$B$18*$L$2+'Financial costs'!$B$9-'Financial costs'!$B$10*'Financial costs'!$B$8</f>
        <v>-70459.746552134515</v>
      </c>
    </row>
    <row r="26" spans="1:32" x14ac:dyDescent="0.25">
      <c r="A26">
        <v>260</v>
      </c>
      <c r="B26" s="2">
        <f t="shared" si="0"/>
        <v>10731640.189084418</v>
      </c>
      <c r="C26" s="3">
        <f>$A26*$J$2/$H$2*2*'Financial costs'!$B$14/'Financial costs'!$B$16 + $A26*2*'Financial costs'!$D$24*$L$2*(1+'Financial costs'!$B$26)^(C$3-1) + $A26*2*'Financial costs'!$B$18*$L$2+'Financial costs'!$B$8+'Financial costs'!$B$9</f>
        <v>2407512.1269841269</v>
      </c>
      <c r="D26" s="3">
        <f>$A26*$J$2/$H$2*2*'Financial costs'!$B$14/'Financial costs'!$B$16 + $A26*2*'Financial costs'!$D$24*$L$2*(1+'Financial costs'!$B$26)^(D$3-1) + $A26*2*'Financial costs'!$B$18*$L$2+'Financial costs'!$B$9</f>
        <v>537832.31555555551</v>
      </c>
      <c r="E26" s="3">
        <f>$A26*$J$2/$H$2*2*'Financial costs'!$B$14/'Financial costs'!$B$16 + $A26*2*'Financial costs'!$D$24*$L$2*(1+'Financial costs'!$B$26)^(E$3-1) + $A26*2*'Financial costs'!$B$18*$L$2+'Financial costs'!$B$9</f>
        <v>539616.05075555551</v>
      </c>
      <c r="F26" s="3">
        <f>$A26*$J$2/$H$2*2*'Financial costs'!$B$14/'Financial costs'!$B$16 + $A26*2*'Financial costs'!$D$24*$L$2*(1+'Financial costs'!$B$26)^(F$3-1) + $A26*2*'Financial costs'!$B$18*$L$2+'Financial costs'!$B$9</f>
        <v>541435.46065955563</v>
      </c>
      <c r="G26" s="3">
        <f>$A26*$J$2/$H$2*2*'Financial costs'!$B$14/'Financial costs'!$B$16 + $A26*2*'Financial costs'!$D$24*$L$2*(1+'Financial costs'!$B$26)^(G$3-1) + $A26*2*'Financial costs'!$B$18*$L$2+'Financial costs'!$B$9</f>
        <v>543291.25876163552</v>
      </c>
      <c r="H26" s="3">
        <f>$A26*$J$2/$H$2*2*'Financial costs'!$B$14/'Financial costs'!$B$16 + $A26*2*'Financial costs'!$D$24*$L$2*(1+'Financial costs'!$B$26)^(H$3-1) + $A26*2*'Financial costs'!$B$18*$L$2+'Financial costs'!$B$9</f>
        <v>545184.17282575718</v>
      </c>
      <c r="I26" s="3">
        <f>$A26*$J$2/$H$2*2*'Financial costs'!$B$14/'Financial costs'!$B$16 + $A26*2*'Financial costs'!$D$24*$L$2*(1+'Financial costs'!$B$26)^(I$3-1) + $A26*2*'Financial costs'!$B$18*$L$2+'Financial costs'!$B$9</f>
        <v>547114.94517116121</v>
      </c>
      <c r="J26" s="3">
        <f>$A26*$J$2/$H$2*2*'Financial costs'!$B$14/'Financial costs'!$B$16 + $A26*2*'Financial costs'!$D$24*$L$2*(1+'Financial costs'!$B$26)^(J$3-1) + $A26*2*'Financial costs'!$B$18*$L$2+'Financial costs'!$B$9</f>
        <v>549084.33296347328</v>
      </c>
      <c r="K26" s="3">
        <f>$A26*$J$2/$H$2*2*'Financial costs'!$B$14/'Financial costs'!$B$16 + $A26*2*'Financial costs'!$D$24*$L$2*(1+'Financial costs'!$B$26)^(K$3-1) + $A26*2*'Financial costs'!$B$18*$L$2+'Financial costs'!$B$9</f>
        <v>551093.10851163161</v>
      </c>
      <c r="L26" s="3">
        <f>$A26*$J$2/$H$2*2*'Financial costs'!$B$14/'Financial costs'!$B$16 + $A26*2*'Financial costs'!$D$24*$L$2*(1+'Financial costs'!$B$26)^(L$3-1) + $A26*2*'Financial costs'!$B$18*$L$2+'Financial costs'!$B$9</f>
        <v>553142.05957075325</v>
      </c>
      <c r="M26" s="3">
        <f>$A26*$J$2/$H$2*2*'Financial costs'!$B$14/'Financial costs'!$B$16 + $A26*2*'Financial costs'!$D$24*$L$2*(1+'Financial costs'!$B$26)^(M$3-1) + $A26*2*'Financial costs'!$B$18*$L$2+'Financial costs'!$B$9</f>
        <v>555231.98965105717</v>
      </c>
      <c r="N26" s="3">
        <f>$A26*$J$2/$H$2*2*'Financial costs'!$B$14/'Financial costs'!$B$16 + $A26*2*'Financial costs'!$D$24*$L$2*(1+'Financial costs'!$B$26)^(N$3-1) + $A26*2*'Financial costs'!$B$18*$L$2+'Financial costs'!$B$9</f>
        <v>557363.71833296714</v>
      </c>
      <c r="O26" s="3">
        <f>$A26*$J$2/$H$2*2*'Financial costs'!$B$14/'Financial costs'!$B$16 + $A26*2*'Financial costs'!$D$24*$L$2*(1+'Financial costs'!$B$26)^(O$3-1) + $A26*2*'Financial costs'!$B$18*$L$2+'Financial costs'!$B$9</f>
        <v>559538.08158851543</v>
      </c>
      <c r="P26" s="3">
        <f>$A26*$J$2/$H$2*2*'Financial costs'!$B$14/'Financial costs'!$B$16 + $A26*2*'Financial costs'!$D$24*$L$2*(1+'Financial costs'!$B$26)^(P$3-1) + $A26*2*'Financial costs'!$B$18*$L$2+'Financial costs'!$B$9</f>
        <v>561755.93210917455</v>
      </c>
      <c r="Q26" s="3">
        <f>$A26*$J$2/$H$2*2*'Financial costs'!$B$14/'Financial costs'!$B$16 + $A26*2*'Financial costs'!$D$24*$L$2*(1+'Financial costs'!$B$26)^(Q$3-1) + $A26*2*'Financial costs'!$B$18*$L$2+'Financial costs'!$B$9</f>
        <v>564018.13964024698</v>
      </c>
      <c r="R26" s="3">
        <f>$A26*$J$2/$H$2*2*'Financial costs'!$B$14/'Financial costs'!$B$16 + $A26*2*'Financial costs'!$D$24*$L$2*(1+'Financial costs'!$B$26)^(R$3-1) + $A26*2*'Financial costs'!$B$18*$L$2+'Financial costs'!$B$9</f>
        <v>566325.59132194077</v>
      </c>
      <c r="S26" s="3">
        <f>$A26*$J$2/$H$2*2*'Financial costs'!$B$14/'Financial costs'!$B$16 + $A26*2*'Financial costs'!$D$24*$L$2*(1+'Financial costs'!$B$26)^(S$3-1) + $A26*2*'Financial costs'!$B$18*$L$2+'Financial costs'!$B$9</f>
        <v>568679.19203726854</v>
      </c>
      <c r="T26" s="3">
        <f>$A26*$J$2/$H$2*2*'Financial costs'!$B$14/'Financial costs'!$B$16 + $A26*2*'Financial costs'!$D$24*$L$2*(1+'Financial costs'!$B$26)^(T$3-1) + $A26*2*'Financial costs'!$B$18*$L$2+'Financial costs'!$B$9</f>
        <v>571079.86476690276</v>
      </c>
      <c r="U26" s="3">
        <f>$A26*$J$2/$H$2*2*'Financial costs'!$B$14/'Financial costs'!$B$16 + $A26*2*'Financial costs'!$D$24*$L$2*(1+'Financial costs'!$B$26)^(U$3-1) + $A26*2*'Financial costs'!$B$18*$L$2+'Financial costs'!$B$9</f>
        <v>573528.55095112976</v>
      </c>
      <c r="V26" s="3">
        <f>$A26*$J$2/$H$2*2*'Financial costs'!$B$14/'Financial costs'!$B$16 + $A26*2*'Financial costs'!$D$24*$L$2*(1+'Financial costs'!$B$26)^(V$3-1) + $A26*2*'Financial costs'!$B$18*$L$2+'Financial costs'!$B$9</f>
        <v>576026.2108590412</v>
      </c>
      <c r="W26" s="3">
        <f>$A26*$J$2/$H$2*2*'Financial costs'!$B$14/'Financial costs'!$B$16 + $A26*2*'Financial costs'!$D$24*$L$2*(1+'Financial costs'!$B$26)^(W$3-1) + $A26*2*'Financial costs'!$B$18*$L$2+'Financial costs'!$B$9</f>
        <v>578573.82396511093</v>
      </c>
      <c r="X26" s="3">
        <f>$A26*$J$2/$H$2*2*'Financial costs'!$B$14/'Financial costs'!$B$16 + $A26*2*'Financial costs'!$D$24*$L$2*(1+'Financial costs'!$B$26)^(X$3-1) + $A26*2*'Financial costs'!$B$18*$L$2+'Financial costs'!$B$9</f>
        <v>581172.38933330204</v>
      </c>
      <c r="Y26" s="3">
        <f>$A26*$J$2/$H$2*2*'Financial costs'!$B$14/'Financial costs'!$B$16 + $A26*2*'Financial costs'!$D$24*$L$2*(1+'Financial costs'!$B$26)^(Y$3-1) + $A26*2*'Financial costs'!$B$18*$L$2+'Financial costs'!$B$9</f>
        <v>583822.92600885697</v>
      </c>
      <c r="Z26" s="3">
        <f>$A26*$J$2/$H$2*2*'Financial costs'!$B$14/'Financial costs'!$B$16 + $A26*2*'Financial costs'!$D$24*$L$2*(1+'Financial costs'!$B$26)^(Z$3-1) + $A26*2*'Financial costs'!$B$18*$L$2+'Financial costs'!$B$9</f>
        <v>586526.47341792297</v>
      </c>
      <c r="AA26" s="3">
        <f>$A26*$J$2/$H$2*2*'Financial costs'!$B$14/'Financial costs'!$B$16 + $A26*2*'Financial costs'!$D$24*$L$2*(1+'Financial costs'!$B$26)^(AA$3-1) + $A26*2*'Financial costs'!$B$18*$L$2+'Financial costs'!$B$9</f>
        <v>589284.09177517029</v>
      </c>
      <c r="AB26" s="3">
        <f>$A26*$J$2/$H$2*2*'Financial costs'!$B$14/'Financial costs'!$B$16 + $A26*2*'Financial costs'!$D$24*$L$2*(1+'Financial costs'!$B$26)^(AB$3-1) + $A26*2*'Financial costs'!$B$18*$L$2+'Financial costs'!$B$9</f>
        <v>592096.86249956256</v>
      </c>
      <c r="AC26" s="3">
        <f>$A26*$J$2/$H$2*2*'Financial costs'!$B$14/'Financial costs'!$B$16 + $A26*2*'Financial costs'!$D$24*$L$2*(1+'Financial costs'!$B$26)^(AC$3-1) + $A26*2*'Financial costs'!$B$18*$L$2+'Financial costs'!$B$9</f>
        <v>594965.88863844273</v>
      </c>
      <c r="AD26" s="3">
        <f>$A26*$J$2/$H$2*2*'Financial costs'!$B$14/'Financial costs'!$B$16 + $A26*2*'Financial costs'!$D$24*$L$2*(1+'Financial costs'!$B$26)^(AD$3-1) + $A26*2*'Financial costs'!$B$18*$L$2+'Financial costs'!$B$9</f>
        <v>597892.29530010046</v>
      </c>
      <c r="AE26" s="3">
        <f>$A26*$J$2/$H$2*2*'Financial costs'!$B$14/'Financial costs'!$B$16 + $A26*2*'Financial costs'!$D$24*$L$2*(1+'Financial costs'!$B$26)^(AE$3-1) + $A26*2*'Financial costs'!$B$18*$L$2+'Financial costs'!$B$9</f>
        <v>600877.23009499139</v>
      </c>
      <c r="AF26" s="3">
        <f>$A26*$J$2/$H$2*2*'Financial costs'!$B$14/'Financial costs'!$B$16 + $A26*2*'Financial costs'!$D$24*$L$2*(1+'Financial costs'!$B$26)^(AF$3-1) + $A26*2*'Financial costs'!$B$18*$L$2+'Financial costs'!$B$9-'Financial costs'!$B$10*'Financial costs'!$B$8</f>
        <v>-51078.136414219742</v>
      </c>
    </row>
    <row r="27" spans="1:32" x14ac:dyDescent="0.25">
      <c r="A27">
        <v>270</v>
      </c>
      <c r="B27" s="2">
        <f t="shared" si="0"/>
        <v>11016456.885243885</v>
      </c>
      <c r="C27" s="3">
        <f>$A27*$J$2/$H$2*2*'Financial costs'!$B$14/'Financial costs'!$B$16 + $A27*2*'Financial costs'!$D$24*$L$2*(1+'Financial costs'!$B$26)^(C$3-1) + $A27*2*'Financial costs'!$B$18*$L$2+'Financial costs'!$B$8+'Financial costs'!$B$9</f>
        <v>2424284.5714285714</v>
      </c>
      <c r="D27" s="3">
        <f>$A27*$J$2/$H$2*2*'Financial costs'!$B$14/'Financial costs'!$B$16 + $A27*2*'Financial costs'!$D$24*$L$2*(1+'Financial costs'!$B$26)^(D$3-1) + $A27*2*'Financial costs'!$B$18*$L$2+'Financial costs'!$B$9</f>
        <v>554672.02</v>
      </c>
      <c r="E27" s="3">
        <f>$A27*$J$2/$H$2*2*'Financial costs'!$B$14/'Financial costs'!$B$16 + $A27*2*'Financial costs'!$D$24*$L$2*(1+'Financial costs'!$B$26)^(E$3-1) + $A27*2*'Financial costs'!$B$18*$L$2+'Financial costs'!$B$9</f>
        <v>556524.36040000001</v>
      </c>
      <c r="F27" s="3">
        <f>$A27*$J$2/$H$2*2*'Financial costs'!$B$14/'Financial costs'!$B$16 + $A27*2*'Financial costs'!$D$24*$L$2*(1+'Financial costs'!$B$26)^(F$3-1) + $A27*2*'Financial costs'!$B$18*$L$2+'Financial costs'!$B$9</f>
        <v>558413.74760799995</v>
      </c>
      <c r="G27" s="3">
        <f>$A27*$J$2/$H$2*2*'Financial costs'!$B$14/'Financial costs'!$B$16 + $A27*2*'Financial costs'!$D$24*$L$2*(1+'Financial costs'!$B$26)^(G$3-1) + $A27*2*'Financial costs'!$B$18*$L$2+'Financial costs'!$B$9</f>
        <v>560340.92256016005</v>
      </c>
      <c r="H27" s="3">
        <f>$A27*$J$2/$H$2*2*'Financial costs'!$B$14/'Financial costs'!$B$16 + $A27*2*'Financial costs'!$D$24*$L$2*(1+'Financial costs'!$B$26)^(H$3-1) + $A27*2*'Financial costs'!$B$18*$L$2+'Financial costs'!$B$9</f>
        <v>562306.64101136313</v>
      </c>
      <c r="I27" s="3">
        <f>$A27*$J$2/$H$2*2*'Financial costs'!$B$14/'Financial costs'!$B$16 + $A27*2*'Financial costs'!$D$24*$L$2*(1+'Financial costs'!$B$26)^(I$3-1) + $A27*2*'Financial costs'!$B$18*$L$2+'Financial costs'!$B$9</f>
        <v>564311.67383159045</v>
      </c>
      <c r="J27" s="3">
        <f>$A27*$J$2/$H$2*2*'Financial costs'!$B$14/'Financial costs'!$B$16 + $A27*2*'Financial costs'!$D$24*$L$2*(1+'Financial costs'!$B$26)^(J$3-1) + $A27*2*'Financial costs'!$B$18*$L$2+'Financial costs'!$B$9</f>
        <v>566356.80730822217</v>
      </c>
      <c r="K27" s="3">
        <f>$A27*$J$2/$H$2*2*'Financial costs'!$B$14/'Financial costs'!$B$16 + $A27*2*'Financial costs'!$D$24*$L$2*(1+'Financial costs'!$B$26)^(K$3-1) + $A27*2*'Financial costs'!$B$18*$L$2+'Financial costs'!$B$9</f>
        <v>568442.84345438669</v>
      </c>
      <c r="L27" s="3">
        <f>$A27*$J$2/$H$2*2*'Financial costs'!$B$14/'Financial costs'!$B$16 + $A27*2*'Financial costs'!$D$24*$L$2*(1+'Financial costs'!$B$26)^(L$3-1) + $A27*2*'Financial costs'!$B$18*$L$2+'Financial costs'!$B$9</f>
        <v>570570.6003234745</v>
      </c>
      <c r="M27" s="3">
        <f>$A27*$J$2/$H$2*2*'Financial costs'!$B$14/'Financial costs'!$B$16 + $A27*2*'Financial costs'!$D$24*$L$2*(1+'Financial costs'!$B$26)^(M$3-1) + $A27*2*'Financial costs'!$B$18*$L$2+'Financial costs'!$B$9</f>
        <v>572740.91232994385</v>
      </c>
      <c r="N27" s="3">
        <f>$A27*$J$2/$H$2*2*'Financial costs'!$B$14/'Financial costs'!$B$16 + $A27*2*'Financial costs'!$D$24*$L$2*(1+'Financial costs'!$B$26)^(N$3-1) + $A27*2*'Financial costs'!$B$18*$L$2+'Financial costs'!$B$9</f>
        <v>574954.63057654281</v>
      </c>
      <c r="O27" s="3">
        <f>$A27*$J$2/$H$2*2*'Financial costs'!$B$14/'Financial costs'!$B$16 + $A27*2*'Financial costs'!$D$24*$L$2*(1+'Financial costs'!$B$26)^(O$3-1) + $A27*2*'Financial costs'!$B$18*$L$2+'Financial costs'!$B$9</f>
        <v>577212.62318807363</v>
      </c>
      <c r="P27" s="3">
        <f>$A27*$J$2/$H$2*2*'Financial costs'!$B$14/'Financial costs'!$B$16 + $A27*2*'Financial costs'!$D$24*$L$2*(1+'Financial costs'!$B$26)^(P$3-1) + $A27*2*'Financial costs'!$B$18*$L$2+'Financial costs'!$B$9</f>
        <v>579515.77565183514</v>
      </c>
      <c r="Q27" s="3">
        <f>$A27*$J$2/$H$2*2*'Financial costs'!$B$14/'Financial costs'!$B$16 + $A27*2*'Financial costs'!$D$24*$L$2*(1+'Financial costs'!$B$26)^(Q$3-1) + $A27*2*'Financial costs'!$B$18*$L$2+'Financial costs'!$B$9</f>
        <v>581864.99116487184</v>
      </c>
      <c r="R27" s="3">
        <f>$A27*$J$2/$H$2*2*'Financial costs'!$B$14/'Financial costs'!$B$16 + $A27*2*'Financial costs'!$D$24*$L$2*(1+'Financial costs'!$B$26)^(R$3-1) + $A27*2*'Financial costs'!$B$18*$L$2+'Financial costs'!$B$9</f>
        <v>584261.19098816928</v>
      </c>
      <c r="S27" s="3">
        <f>$A27*$J$2/$H$2*2*'Financial costs'!$B$14/'Financial costs'!$B$16 + $A27*2*'Financial costs'!$D$24*$L$2*(1+'Financial costs'!$B$26)^(S$3-1) + $A27*2*'Financial costs'!$B$18*$L$2+'Financial costs'!$B$9</f>
        <v>586705.31480793259</v>
      </c>
      <c r="T27" s="3">
        <f>$A27*$J$2/$H$2*2*'Financial costs'!$B$14/'Financial costs'!$B$16 + $A27*2*'Financial costs'!$D$24*$L$2*(1+'Financial costs'!$B$26)^(T$3-1) + $A27*2*'Financial costs'!$B$18*$L$2+'Financial costs'!$B$9</f>
        <v>589198.32110409136</v>
      </c>
      <c r="U27" s="3">
        <f>$A27*$J$2/$H$2*2*'Financial costs'!$B$14/'Financial costs'!$B$16 + $A27*2*'Financial costs'!$D$24*$L$2*(1+'Financial costs'!$B$26)^(U$3-1) + $A27*2*'Financial costs'!$B$18*$L$2+'Financial costs'!$B$9</f>
        <v>591741.18752617319</v>
      </c>
      <c r="V27" s="3">
        <f>$A27*$J$2/$H$2*2*'Financial costs'!$B$14/'Financial costs'!$B$16 + $A27*2*'Financial costs'!$D$24*$L$2*(1+'Financial costs'!$B$26)^(V$3-1) + $A27*2*'Financial costs'!$B$18*$L$2+'Financial costs'!$B$9</f>
        <v>594334.9112766966</v>
      </c>
      <c r="W27" s="3">
        <f>$A27*$J$2/$H$2*2*'Financial costs'!$B$14/'Financial costs'!$B$16 + $A27*2*'Financial costs'!$D$24*$L$2*(1+'Financial costs'!$B$26)^(W$3-1) + $A27*2*'Financial costs'!$B$18*$L$2+'Financial costs'!$B$9</f>
        <v>596980.50950223056</v>
      </c>
      <c r="X27" s="3">
        <f>$A27*$J$2/$H$2*2*'Financial costs'!$B$14/'Financial costs'!$B$16 + $A27*2*'Financial costs'!$D$24*$L$2*(1+'Financial costs'!$B$26)^(X$3-1) + $A27*2*'Financial costs'!$B$18*$L$2+'Financial costs'!$B$9</f>
        <v>599679.01969227509</v>
      </c>
      <c r="Y27" s="3">
        <f>$A27*$J$2/$H$2*2*'Financial costs'!$B$14/'Financial costs'!$B$16 + $A27*2*'Financial costs'!$D$24*$L$2*(1+'Financial costs'!$B$26)^(Y$3-1) + $A27*2*'Financial costs'!$B$18*$L$2+'Financial costs'!$B$9</f>
        <v>602431.50008612056</v>
      </c>
      <c r="Z27" s="3">
        <f>$A27*$J$2/$H$2*2*'Financial costs'!$B$14/'Financial costs'!$B$16 + $A27*2*'Financial costs'!$D$24*$L$2*(1+'Financial costs'!$B$26)^(Z$3-1) + $A27*2*'Financial costs'!$B$18*$L$2+'Financial costs'!$B$9</f>
        <v>605239.03008784307</v>
      </c>
      <c r="AA27" s="3">
        <f>$A27*$J$2/$H$2*2*'Financial costs'!$B$14/'Financial costs'!$B$16 + $A27*2*'Financial costs'!$D$24*$L$2*(1+'Financial costs'!$B$26)^(AA$3-1) + $A27*2*'Financial costs'!$B$18*$L$2+'Financial costs'!$B$9</f>
        <v>608102.71068959986</v>
      </c>
      <c r="AB27" s="3">
        <f>$A27*$J$2/$H$2*2*'Financial costs'!$B$14/'Financial costs'!$B$16 + $A27*2*'Financial costs'!$D$24*$L$2*(1+'Financial costs'!$B$26)^(AB$3-1) + $A27*2*'Financial costs'!$B$18*$L$2+'Financial costs'!$B$9</f>
        <v>611023.66490339185</v>
      </c>
      <c r="AC27" s="3">
        <f>$A27*$J$2/$H$2*2*'Financial costs'!$B$14/'Financial costs'!$B$16 + $A27*2*'Financial costs'!$D$24*$L$2*(1+'Financial costs'!$B$26)^(AC$3-1) + $A27*2*'Financial costs'!$B$18*$L$2+'Financial costs'!$B$9</f>
        <v>614003.03820145968</v>
      </c>
      <c r="AD27" s="3">
        <f>$A27*$J$2/$H$2*2*'Financial costs'!$B$14/'Financial costs'!$B$16 + $A27*2*'Financial costs'!$D$24*$L$2*(1+'Financial costs'!$B$26)^(AD$3-1) + $A27*2*'Financial costs'!$B$18*$L$2+'Financial costs'!$B$9</f>
        <v>617041.99896548886</v>
      </c>
      <c r="AE27" s="3">
        <f>$A27*$J$2/$H$2*2*'Financial costs'!$B$14/'Financial costs'!$B$16 + $A27*2*'Financial costs'!$D$24*$L$2*(1+'Financial costs'!$B$26)^(AE$3-1) + $A27*2*'Financial costs'!$B$18*$L$2+'Financial costs'!$B$9</f>
        <v>620141.73894479871</v>
      </c>
      <c r="AF27" s="3">
        <f>$A27*$J$2/$H$2*2*'Financial costs'!$B$14/'Financial costs'!$B$16 + $A27*2*'Financial costs'!$D$24*$L$2*(1+'Financial costs'!$B$26)^(AF$3-1) + $A27*2*'Financial costs'!$B$18*$L$2+'Financial costs'!$B$9-'Financial costs'!$B$10*'Financial costs'!$B$8</f>
        <v>-31696.526276305201</v>
      </c>
    </row>
    <row r="28" spans="1:32" x14ac:dyDescent="0.25">
      <c r="A28">
        <v>280</v>
      </c>
      <c r="B28" s="2">
        <f t="shared" si="0"/>
        <v>11301273.581403354</v>
      </c>
      <c r="C28" s="3">
        <f>$A28*$J$2/$H$2*2*'Financial costs'!$B$14/'Financial costs'!$B$16 + $A28*2*'Financial costs'!$D$24*$L$2*(1+'Financial costs'!$B$26)^(C$3-1) + $A28*2*'Financial costs'!$B$18*$L$2+'Financial costs'!$B$8+'Financial costs'!$B$9</f>
        <v>2441057.0158730159</v>
      </c>
      <c r="D28" s="3">
        <f>$A28*$J$2/$H$2*2*'Financial costs'!$B$14/'Financial costs'!$B$16 + $A28*2*'Financial costs'!$D$24*$L$2*(1+'Financial costs'!$B$26)^(D$3-1) + $A28*2*'Financial costs'!$B$18*$L$2+'Financial costs'!$B$9</f>
        <v>571511.72444444441</v>
      </c>
      <c r="E28" s="3">
        <f>$A28*$J$2/$H$2*2*'Financial costs'!$B$14/'Financial costs'!$B$16 + $A28*2*'Financial costs'!$D$24*$L$2*(1+'Financial costs'!$B$26)^(E$3-1) + $A28*2*'Financial costs'!$B$18*$L$2+'Financial costs'!$B$9</f>
        <v>573432.6700444445</v>
      </c>
      <c r="F28" s="3">
        <f>$A28*$J$2/$H$2*2*'Financial costs'!$B$14/'Financial costs'!$B$16 + $A28*2*'Financial costs'!$D$24*$L$2*(1+'Financial costs'!$B$26)^(F$3-1) + $A28*2*'Financial costs'!$B$18*$L$2+'Financial costs'!$B$9</f>
        <v>575392.0345564445</v>
      </c>
      <c r="G28" s="3">
        <f>$A28*$J$2/$H$2*2*'Financial costs'!$B$14/'Financial costs'!$B$16 + $A28*2*'Financial costs'!$D$24*$L$2*(1+'Financial costs'!$B$26)^(G$3-1) + $A28*2*'Financial costs'!$B$18*$L$2+'Financial costs'!$B$9</f>
        <v>577390.58635868446</v>
      </c>
      <c r="H28" s="3">
        <f>$A28*$J$2/$H$2*2*'Financial costs'!$B$14/'Financial costs'!$B$16 + $A28*2*'Financial costs'!$D$24*$L$2*(1+'Financial costs'!$B$26)^(H$3-1) + $A28*2*'Financial costs'!$B$18*$L$2+'Financial costs'!$B$9</f>
        <v>579429.10919696931</v>
      </c>
      <c r="I28" s="3">
        <f>$A28*$J$2/$H$2*2*'Financial costs'!$B$14/'Financial costs'!$B$16 + $A28*2*'Financial costs'!$D$24*$L$2*(1+'Financial costs'!$B$26)^(I$3-1) + $A28*2*'Financial costs'!$B$18*$L$2+'Financial costs'!$B$9</f>
        <v>581508.40249201981</v>
      </c>
      <c r="J28" s="3">
        <f>$A28*$J$2/$H$2*2*'Financial costs'!$B$14/'Financial costs'!$B$16 + $A28*2*'Financial costs'!$D$24*$L$2*(1+'Financial costs'!$B$26)^(J$3-1) + $A28*2*'Financial costs'!$B$18*$L$2+'Financial costs'!$B$9</f>
        <v>583629.28165297117</v>
      </c>
      <c r="K28" s="3">
        <f>$A28*$J$2/$H$2*2*'Financial costs'!$B$14/'Financial costs'!$B$16 + $A28*2*'Financial costs'!$D$24*$L$2*(1+'Financial costs'!$B$26)^(K$3-1) + $A28*2*'Financial costs'!$B$18*$L$2+'Financial costs'!$B$9</f>
        <v>585792.57839714177</v>
      </c>
      <c r="L28" s="3">
        <f>$A28*$J$2/$H$2*2*'Financial costs'!$B$14/'Financial costs'!$B$16 + $A28*2*'Financial costs'!$D$24*$L$2*(1+'Financial costs'!$B$26)^(L$3-1) + $A28*2*'Financial costs'!$B$18*$L$2+'Financial costs'!$B$9</f>
        <v>587999.14107619575</v>
      </c>
      <c r="M28" s="3">
        <f>$A28*$J$2/$H$2*2*'Financial costs'!$B$14/'Financial costs'!$B$16 + $A28*2*'Financial costs'!$D$24*$L$2*(1+'Financial costs'!$B$26)^(M$3-1) + $A28*2*'Financial costs'!$B$18*$L$2+'Financial costs'!$B$9</f>
        <v>590249.83500883076</v>
      </c>
      <c r="N28" s="3">
        <f>$A28*$J$2/$H$2*2*'Financial costs'!$B$14/'Financial costs'!$B$16 + $A28*2*'Financial costs'!$D$24*$L$2*(1+'Financial costs'!$B$26)^(N$3-1) + $A28*2*'Financial costs'!$B$18*$L$2+'Financial costs'!$B$9</f>
        <v>592545.54282011848</v>
      </c>
      <c r="O28" s="3">
        <f>$A28*$J$2/$H$2*2*'Financial costs'!$B$14/'Financial costs'!$B$16 + $A28*2*'Financial costs'!$D$24*$L$2*(1+'Financial costs'!$B$26)^(O$3-1) + $A28*2*'Financial costs'!$B$18*$L$2+'Financial costs'!$B$9</f>
        <v>594887.16478763195</v>
      </c>
      <c r="P28" s="3">
        <f>$A28*$J$2/$H$2*2*'Financial costs'!$B$14/'Financial costs'!$B$16 + $A28*2*'Financial costs'!$D$24*$L$2*(1+'Financial costs'!$B$26)^(P$3-1) + $A28*2*'Financial costs'!$B$18*$L$2+'Financial costs'!$B$9</f>
        <v>597275.61919449572</v>
      </c>
      <c r="Q28" s="3">
        <f>$A28*$J$2/$H$2*2*'Financial costs'!$B$14/'Financial costs'!$B$16 + $A28*2*'Financial costs'!$D$24*$L$2*(1+'Financial costs'!$B$26)^(Q$3-1) + $A28*2*'Financial costs'!$B$18*$L$2+'Financial costs'!$B$9</f>
        <v>599711.8426894967</v>
      </c>
      <c r="R28" s="3">
        <f>$A28*$J$2/$H$2*2*'Financial costs'!$B$14/'Financial costs'!$B$16 + $A28*2*'Financial costs'!$D$24*$L$2*(1+'Financial costs'!$B$26)^(R$3-1) + $A28*2*'Financial costs'!$B$18*$L$2+'Financial costs'!$B$9</f>
        <v>602196.7906543978</v>
      </c>
      <c r="S28" s="3">
        <f>$A28*$J$2/$H$2*2*'Financial costs'!$B$14/'Financial costs'!$B$16 + $A28*2*'Financial costs'!$D$24*$L$2*(1+'Financial costs'!$B$26)^(S$3-1) + $A28*2*'Financial costs'!$B$18*$L$2+'Financial costs'!$B$9</f>
        <v>604731.43757859687</v>
      </c>
      <c r="T28" s="3">
        <f>$A28*$J$2/$H$2*2*'Financial costs'!$B$14/'Financial costs'!$B$16 + $A28*2*'Financial costs'!$D$24*$L$2*(1+'Financial costs'!$B$26)^(T$3-1) + $A28*2*'Financial costs'!$B$18*$L$2+'Financial costs'!$B$9</f>
        <v>607316.77744127985</v>
      </c>
      <c r="U28" s="3">
        <f>$A28*$J$2/$H$2*2*'Financial costs'!$B$14/'Financial costs'!$B$16 + $A28*2*'Financial costs'!$D$24*$L$2*(1+'Financial costs'!$B$26)^(U$3-1) + $A28*2*'Financial costs'!$B$18*$L$2+'Financial costs'!$B$9</f>
        <v>609953.82410121663</v>
      </c>
      <c r="V28" s="3">
        <f>$A28*$J$2/$H$2*2*'Financial costs'!$B$14/'Financial costs'!$B$16 + $A28*2*'Financial costs'!$D$24*$L$2*(1+'Financial costs'!$B$26)^(V$3-1) + $A28*2*'Financial costs'!$B$18*$L$2+'Financial costs'!$B$9</f>
        <v>612643.611694352</v>
      </c>
      <c r="W28" s="3">
        <f>$A28*$J$2/$H$2*2*'Financial costs'!$B$14/'Financial costs'!$B$16 + $A28*2*'Financial costs'!$D$24*$L$2*(1+'Financial costs'!$B$26)^(W$3-1) + $A28*2*'Financial costs'!$B$18*$L$2+'Financial costs'!$B$9</f>
        <v>615387.19503935019</v>
      </c>
      <c r="X28" s="3">
        <f>$A28*$J$2/$H$2*2*'Financial costs'!$B$14/'Financial costs'!$B$16 + $A28*2*'Financial costs'!$D$24*$L$2*(1+'Financial costs'!$B$26)^(X$3-1) + $A28*2*'Financial costs'!$B$18*$L$2+'Financial costs'!$B$9</f>
        <v>618185.65005124826</v>
      </c>
      <c r="Y28" s="3">
        <f>$A28*$J$2/$H$2*2*'Financial costs'!$B$14/'Financial costs'!$B$16 + $A28*2*'Financial costs'!$D$24*$L$2*(1+'Financial costs'!$B$26)^(Y$3-1) + $A28*2*'Financial costs'!$B$18*$L$2+'Financial costs'!$B$9</f>
        <v>621040.07416338439</v>
      </c>
      <c r="Z28" s="3">
        <f>$A28*$J$2/$H$2*2*'Financial costs'!$B$14/'Financial costs'!$B$16 + $A28*2*'Financial costs'!$D$24*$L$2*(1+'Financial costs'!$B$26)^(Z$3-1) + $A28*2*'Financial costs'!$B$18*$L$2+'Financial costs'!$B$9</f>
        <v>623951.58675776317</v>
      </c>
      <c r="AA28" s="3">
        <f>$A28*$J$2/$H$2*2*'Financial costs'!$B$14/'Financial costs'!$B$16 + $A28*2*'Financial costs'!$D$24*$L$2*(1+'Financial costs'!$B$26)^(AA$3-1) + $A28*2*'Financial costs'!$B$18*$L$2+'Financial costs'!$B$9</f>
        <v>626921.32960402954</v>
      </c>
      <c r="AB28" s="3">
        <f>$A28*$J$2/$H$2*2*'Financial costs'!$B$14/'Financial costs'!$B$16 + $A28*2*'Financial costs'!$D$24*$L$2*(1+'Financial costs'!$B$26)^(AB$3-1) + $A28*2*'Financial costs'!$B$18*$L$2+'Financial costs'!$B$9</f>
        <v>629950.46730722126</v>
      </c>
      <c r="AC28" s="3">
        <f>$A28*$J$2/$H$2*2*'Financial costs'!$B$14/'Financial costs'!$B$16 + $A28*2*'Financial costs'!$D$24*$L$2*(1+'Financial costs'!$B$26)^(AC$3-1) + $A28*2*'Financial costs'!$B$18*$L$2+'Financial costs'!$B$9</f>
        <v>633040.18776447675</v>
      </c>
      <c r="AD28" s="3">
        <f>$A28*$J$2/$H$2*2*'Financial costs'!$B$14/'Financial costs'!$B$16 + $A28*2*'Financial costs'!$D$24*$L$2*(1+'Financial costs'!$B$26)^(AD$3-1) + $A28*2*'Financial costs'!$B$18*$L$2+'Financial costs'!$B$9</f>
        <v>636191.70263087738</v>
      </c>
      <c r="AE28" s="3">
        <f>$A28*$J$2/$H$2*2*'Financial costs'!$B$14/'Financial costs'!$B$16 + $A28*2*'Financial costs'!$D$24*$L$2*(1+'Financial costs'!$B$26)^(AE$3-1) + $A28*2*'Financial costs'!$B$18*$L$2+'Financial costs'!$B$9</f>
        <v>639406.24779460602</v>
      </c>
      <c r="AF28" s="3">
        <f>$A28*$J$2/$H$2*2*'Financial costs'!$B$14/'Financial costs'!$B$16 + $A28*2*'Financial costs'!$D$24*$L$2*(1+'Financial costs'!$B$26)^(AF$3-1) + $A28*2*'Financial costs'!$B$18*$L$2+'Financial costs'!$B$9-'Financial costs'!$B$10*'Financial costs'!$B$8</f>
        <v>-12314.916138390545</v>
      </c>
    </row>
    <row r="29" spans="1:32" x14ac:dyDescent="0.25">
      <c r="A29">
        <v>290</v>
      </c>
      <c r="B29" s="2">
        <f t="shared" si="0"/>
        <v>11586090.277562829</v>
      </c>
      <c r="C29" s="3">
        <f>$A29*$J$2/$H$2*2*'Financial costs'!$B$14/'Financial costs'!$B$16 + $A29*2*'Financial costs'!$D$24*$L$2*(1+'Financial costs'!$B$26)^(C$3-1) + $A29*2*'Financial costs'!$B$18*$L$2+'Financial costs'!$B$8+'Financial costs'!$B$9</f>
        <v>2457829.4603174604</v>
      </c>
      <c r="D29" s="3">
        <f>$A29*$J$2/$H$2*2*'Financial costs'!$B$14/'Financial costs'!$B$16 + $A29*2*'Financial costs'!$D$24*$L$2*(1+'Financial costs'!$B$26)^(D$3-1) + $A29*2*'Financial costs'!$B$18*$L$2+'Financial costs'!$B$9</f>
        <v>588351.42888888891</v>
      </c>
      <c r="E29" s="3">
        <f>$A29*$J$2/$H$2*2*'Financial costs'!$B$14/'Financial costs'!$B$16 + $A29*2*'Financial costs'!$D$24*$L$2*(1+'Financial costs'!$B$26)^(E$3-1) + $A29*2*'Financial costs'!$B$18*$L$2+'Financial costs'!$B$9</f>
        <v>590340.97968888888</v>
      </c>
      <c r="F29" s="3">
        <f>$A29*$J$2/$H$2*2*'Financial costs'!$B$14/'Financial costs'!$B$16 + $A29*2*'Financial costs'!$D$24*$L$2*(1+'Financial costs'!$B$26)^(F$3-1) + $A29*2*'Financial costs'!$B$18*$L$2+'Financial costs'!$B$9</f>
        <v>592370.32150488882</v>
      </c>
      <c r="G29" s="3">
        <f>$A29*$J$2/$H$2*2*'Financial costs'!$B$14/'Financial costs'!$B$16 + $A29*2*'Financial costs'!$D$24*$L$2*(1+'Financial costs'!$B$26)^(G$3-1) + $A29*2*'Financial costs'!$B$18*$L$2+'Financial costs'!$B$9</f>
        <v>594440.25015720888</v>
      </c>
      <c r="H29" s="3">
        <f>$A29*$J$2/$H$2*2*'Financial costs'!$B$14/'Financial costs'!$B$16 + $A29*2*'Financial costs'!$D$24*$L$2*(1+'Financial costs'!$B$26)^(H$3-1) + $A29*2*'Financial costs'!$B$18*$L$2+'Financial costs'!$B$9</f>
        <v>596551.57738257525</v>
      </c>
      <c r="I29" s="3">
        <f>$A29*$J$2/$H$2*2*'Financial costs'!$B$14/'Financial costs'!$B$16 + $A29*2*'Financial costs'!$D$24*$L$2*(1+'Financial costs'!$B$26)^(I$3-1) + $A29*2*'Financial costs'!$B$18*$L$2+'Financial costs'!$B$9</f>
        <v>598705.13115244906</v>
      </c>
      <c r="J29" s="3">
        <f>$A29*$J$2/$H$2*2*'Financial costs'!$B$14/'Financial costs'!$B$16 + $A29*2*'Financial costs'!$D$24*$L$2*(1+'Financial costs'!$B$26)^(J$3-1) + $A29*2*'Financial costs'!$B$18*$L$2+'Financial costs'!$B$9</f>
        <v>600901.75599772017</v>
      </c>
      <c r="K29" s="3">
        <f>$A29*$J$2/$H$2*2*'Financial costs'!$B$14/'Financial costs'!$B$16 + $A29*2*'Financial costs'!$D$24*$L$2*(1+'Financial costs'!$B$26)^(K$3-1) + $A29*2*'Financial costs'!$B$18*$L$2+'Financial costs'!$B$9</f>
        <v>603142.31333989685</v>
      </c>
      <c r="L29" s="3">
        <f>$A29*$J$2/$H$2*2*'Financial costs'!$B$14/'Financial costs'!$B$16 + $A29*2*'Financial costs'!$D$24*$L$2*(1+'Financial costs'!$B$26)^(L$3-1) + $A29*2*'Financial costs'!$B$18*$L$2+'Financial costs'!$B$9</f>
        <v>605427.681828917</v>
      </c>
      <c r="M29" s="3">
        <f>$A29*$J$2/$H$2*2*'Financial costs'!$B$14/'Financial costs'!$B$16 + $A29*2*'Financial costs'!$D$24*$L$2*(1+'Financial costs'!$B$26)^(M$3-1) + $A29*2*'Financial costs'!$B$18*$L$2+'Financial costs'!$B$9</f>
        <v>607758.75768771756</v>
      </c>
      <c r="N29" s="3">
        <f>$A29*$J$2/$H$2*2*'Financial costs'!$B$14/'Financial costs'!$B$16 + $A29*2*'Financial costs'!$D$24*$L$2*(1+'Financial costs'!$B$26)^(N$3-1) + $A29*2*'Financial costs'!$B$18*$L$2+'Financial costs'!$B$9</f>
        <v>610136.45506369416</v>
      </c>
      <c r="O29" s="3">
        <f>$A29*$J$2/$H$2*2*'Financial costs'!$B$14/'Financial costs'!$B$16 + $A29*2*'Financial costs'!$D$24*$L$2*(1+'Financial costs'!$B$26)^(O$3-1) + $A29*2*'Financial costs'!$B$18*$L$2+'Financial costs'!$B$9</f>
        <v>612561.70638719026</v>
      </c>
      <c r="P29" s="3">
        <f>$A29*$J$2/$H$2*2*'Financial costs'!$B$14/'Financial costs'!$B$16 + $A29*2*'Financial costs'!$D$24*$L$2*(1+'Financial costs'!$B$26)^(P$3-1) + $A29*2*'Financial costs'!$B$18*$L$2+'Financial costs'!$B$9</f>
        <v>615035.46273715631</v>
      </c>
      <c r="Q29" s="3">
        <f>$A29*$J$2/$H$2*2*'Financial costs'!$B$14/'Financial costs'!$B$16 + $A29*2*'Financial costs'!$D$24*$L$2*(1+'Financial costs'!$B$26)^(Q$3-1) + $A29*2*'Financial costs'!$B$18*$L$2+'Financial costs'!$B$9</f>
        <v>617558.69421412167</v>
      </c>
      <c r="R29" s="3">
        <f>$A29*$J$2/$H$2*2*'Financial costs'!$B$14/'Financial costs'!$B$16 + $A29*2*'Financial costs'!$D$24*$L$2*(1+'Financial costs'!$B$26)^(R$3-1) + $A29*2*'Financial costs'!$B$18*$L$2+'Financial costs'!$B$9</f>
        <v>620132.3903206262</v>
      </c>
      <c r="S29" s="3">
        <f>$A29*$J$2/$H$2*2*'Financial costs'!$B$14/'Financial costs'!$B$16 + $A29*2*'Financial costs'!$D$24*$L$2*(1+'Financial costs'!$B$26)^(S$3-1) + $A29*2*'Financial costs'!$B$18*$L$2+'Financial costs'!$B$9</f>
        <v>622757.56034926104</v>
      </c>
      <c r="T29" s="3">
        <f>$A29*$J$2/$H$2*2*'Financial costs'!$B$14/'Financial costs'!$B$16 + $A29*2*'Financial costs'!$D$24*$L$2*(1+'Financial costs'!$B$26)^(T$3-1) + $A29*2*'Financial costs'!$B$18*$L$2+'Financial costs'!$B$9</f>
        <v>625435.23377846845</v>
      </c>
      <c r="U29" s="3">
        <f>$A29*$J$2/$H$2*2*'Financial costs'!$B$14/'Financial costs'!$B$16 + $A29*2*'Financial costs'!$D$24*$L$2*(1+'Financial costs'!$B$26)^(U$3-1) + $A29*2*'Financial costs'!$B$18*$L$2+'Financial costs'!$B$9</f>
        <v>628166.46067626006</v>
      </c>
      <c r="V29" s="3">
        <f>$A29*$J$2/$H$2*2*'Financial costs'!$B$14/'Financial costs'!$B$16 + $A29*2*'Financial costs'!$D$24*$L$2*(1+'Financial costs'!$B$26)^(V$3-1) + $A29*2*'Financial costs'!$B$18*$L$2+'Financial costs'!$B$9</f>
        <v>630952.31211200752</v>
      </c>
      <c r="W29" s="3">
        <f>$A29*$J$2/$H$2*2*'Financial costs'!$B$14/'Financial costs'!$B$16 + $A29*2*'Financial costs'!$D$24*$L$2*(1+'Financial costs'!$B$26)^(W$3-1) + $A29*2*'Financial costs'!$B$18*$L$2+'Financial costs'!$B$9</f>
        <v>633793.88057646982</v>
      </c>
      <c r="X29" s="3">
        <f>$A29*$J$2/$H$2*2*'Financial costs'!$B$14/'Financial costs'!$B$16 + $A29*2*'Financial costs'!$D$24*$L$2*(1+'Financial costs'!$B$26)^(X$3-1) + $A29*2*'Financial costs'!$B$18*$L$2+'Financial costs'!$B$9</f>
        <v>636692.28041022143</v>
      </c>
      <c r="Y29" s="3">
        <f>$A29*$J$2/$H$2*2*'Financial costs'!$B$14/'Financial costs'!$B$16 + $A29*2*'Financial costs'!$D$24*$L$2*(1+'Financial costs'!$B$26)^(Y$3-1) + $A29*2*'Financial costs'!$B$18*$L$2+'Financial costs'!$B$9</f>
        <v>639648.64824064809</v>
      </c>
      <c r="Z29" s="3">
        <f>$A29*$J$2/$H$2*2*'Financial costs'!$B$14/'Financial costs'!$B$16 + $A29*2*'Financial costs'!$D$24*$L$2*(1+'Financial costs'!$B$26)^(Z$3-1) + $A29*2*'Financial costs'!$B$18*$L$2+'Financial costs'!$B$9</f>
        <v>642664.14342768327</v>
      </c>
      <c r="AA29" s="3">
        <f>$A29*$J$2/$H$2*2*'Financial costs'!$B$14/'Financial costs'!$B$16 + $A29*2*'Financial costs'!$D$24*$L$2*(1+'Financial costs'!$B$26)^(AA$3-1) + $A29*2*'Financial costs'!$B$18*$L$2+'Financial costs'!$B$9</f>
        <v>645739.94851845922</v>
      </c>
      <c r="AB29" s="3">
        <f>$A29*$J$2/$H$2*2*'Financial costs'!$B$14/'Financial costs'!$B$16 + $A29*2*'Financial costs'!$D$24*$L$2*(1+'Financial costs'!$B$26)^(AB$3-1) + $A29*2*'Financial costs'!$B$18*$L$2+'Financial costs'!$B$9</f>
        <v>648877.26971105055</v>
      </c>
      <c r="AC29" s="3">
        <f>$A29*$J$2/$H$2*2*'Financial costs'!$B$14/'Financial costs'!$B$16 + $A29*2*'Financial costs'!$D$24*$L$2*(1+'Financial costs'!$B$26)^(AC$3-1) + $A29*2*'Financial costs'!$B$18*$L$2+'Financial costs'!$B$9</f>
        <v>652077.33732749382</v>
      </c>
      <c r="AD29" s="3">
        <f>$A29*$J$2/$H$2*2*'Financial costs'!$B$14/'Financial costs'!$B$16 + $A29*2*'Financial costs'!$D$24*$L$2*(1+'Financial costs'!$B$26)^(AD$3-1) + $A29*2*'Financial costs'!$B$18*$L$2+'Financial costs'!$B$9</f>
        <v>655341.40629626589</v>
      </c>
      <c r="AE29" s="3">
        <f>$A29*$J$2/$H$2*2*'Financial costs'!$B$14/'Financial costs'!$B$16 + $A29*2*'Financial costs'!$D$24*$L$2*(1+'Financial costs'!$B$26)^(AE$3-1) + $A29*2*'Financial costs'!$B$18*$L$2+'Financial costs'!$B$9</f>
        <v>658670.75664441346</v>
      </c>
      <c r="AF29" s="3">
        <f>$A29*$J$2/$H$2*2*'Financial costs'!$B$14/'Financial costs'!$B$16 + $A29*2*'Financial costs'!$D$24*$L$2*(1+'Financial costs'!$B$26)^(AF$3-1) + $A29*2*'Financial costs'!$B$18*$L$2+'Financial costs'!$B$9-'Financial costs'!$B$10*'Financial costs'!$B$8</f>
        <v>7066.6939995239954</v>
      </c>
    </row>
    <row r="30" spans="1:32" x14ac:dyDescent="0.25">
      <c r="A30">
        <v>300</v>
      </c>
      <c r="B30" s="2">
        <f t="shared" si="0"/>
        <v>11870906.973722301</v>
      </c>
      <c r="C30" s="3">
        <f>$A30*$J$2/$H$2*2*'Financial costs'!$B$14/'Financial costs'!$B$16 + $A30*2*'Financial costs'!$D$24*$L$2*(1+'Financial costs'!$B$26)^(C$3-1) + $A30*2*'Financial costs'!$B$18*$L$2+'Financial costs'!$B$8+'Financial costs'!$B$9</f>
        <v>2474601.9047619049</v>
      </c>
      <c r="D30" s="3">
        <f>$A30*$J$2/$H$2*2*'Financial costs'!$B$14/'Financial costs'!$B$16 + $A30*2*'Financial costs'!$D$24*$L$2*(1+'Financial costs'!$B$26)^(D$3-1) + $A30*2*'Financial costs'!$B$18*$L$2+'Financial costs'!$B$9</f>
        <v>605191.1333333333</v>
      </c>
      <c r="E30" s="3">
        <f>$A30*$J$2/$H$2*2*'Financial costs'!$B$14/'Financial costs'!$B$16 + $A30*2*'Financial costs'!$D$24*$L$2*(1+'Financial costs'!$B$26)^(E$3-1) + $A30*2*'Financial costs'!$B$18*$L$2+'Financial costs'!$B$9</f>
        <v>607249.28933333326</v>
      </c>
      <c r="F30" s="3">
        <f>$A30*$J$2/$H$2*2*'Financial costs'!$B$14/'Financial costs'!$B$16 + $A30*2*'Financial costs'!$D$24*$L$2*(1+'Financial costs'!$B$26)^(F$3-1) + $A30*2*'Financial costs'!$B$18*$L$2+'Financial costs'!$B$9</f>
        <v>609348.60845333338</v>
      </c>
      <c r="G30" s="3">
        <f>$A30*$J$2/$H$2*2*'Financial costs'!$B$14/'Financial costs'!$B$16 + $A30*2*'Financial costs'!$D$24*$L$2*(1+'Financial costs'!$B$26)^(G$3-1) + $A30*2*'Financial costs'!$B$18*$L$2+'Financial costs'!$B$9</f>
        <v>611489.9139557333</v>
      </c>
      <c r="H30" s="3">
        <f>$A30*$J$2/$H$2*2*'Financial costs'!$B$14/'Financial costs'!$B$16 + $A30*2*'Financial costs'!$D$24*$L$2*(1+'Financial costs'!$B$26)^(H$3-1) + $A30*2*'Financial costs'!$B$18*$L$2+'Financial costs'!$B$9</f>
        <v>613674.04556818132</v>
      </c>
      <c r="I30" s="3">
        <f>$A30*$J$2/$H$2*2*'Financial costs'!$B$14/'Financial costs'!$B$16 + $A30*2*'Financial costs'!$D$24*$L$2*(1+'Financial costs'!$B$26)^(I$3-1) + $A30*2*'Financial costs'!$B$18*$L$2+'Financial costs'!$B$9</f>
        <v>615901.85981287831</v>
      </c>
      <c r="J30" s="3">
        <f>$A30*$J$2/$H$2*2*'Financial costs'!$B$14/'Financial costs'!$B$16 + $A30*2*'Financial costs'!$D$24*$L$2*(1+'Financial costs'!$B$26)^(J$3-1) + $A30*2*'Financial costs'!$B$18*$L$2+'Financial costs'!$B$9</f>
        <v>618174.23034246918</v>
      </c>
      <c r="K30" s="3">
        <f>$A30*$J$2/$H$2*2*'Financial costs'!$B$14/'Financial costs'!$B$16 + $A30*2*'Financial costs'!$D$24*$L$2*(1+'Financial costs'!$B$26)^(K$3-1) + $A30*2*'Financial costs'!$B$18*$L$2+'Financial costs'!$B$9</f>
        <v>620492.04828265193</v>
      </c>
      <c r="L30" s="3">
        <f>$A30*$J$2/$H$2*2*'Financial costs'!$B$14/'Financial costs'!$B$16 + $A30*2*'Financial costs'!$D$24*$L$2*(1+'Financial costs'!$B$26)^(L$3-1) + $A30*2*'Financial costs'!$B$18*$L$2+'Financial costs'!$B$9</f>
        <v>622856.22258163826</v>
      </c>
      <c r="M30" s="3">
        <f>$A30*$J$2/$H$2*2*'Financial costs'!$B$14/'Financial costs'!$B$16 + $A30*2*'Financial costs'!$D$24*$L$2*(1+'Financial costs'!$B$26)^(M$3-1) + $A30*2*'Financial costs'!$B$18*$L$2+'Financial costs'!$B$9</f>
        <v>625267.68036660436</v>
      </c>
      <c r="N30" s="3">
        <f>$A30*$J$2/$H$2*2*'Financial costs'!$B$14/'Financial costs'!$B$16 + $A30*2*'Financial costs'!$D$24*$L$2*(1+'Financial costs'!$B$26)^(N$3-1) + $A30*2*'Financial costs'!$B$18*$L$2+'Financial costs'!$B$9</f>
        <v>627727.36730726971</v>
      </c>
      <c r="O30" s="3">
        <f>$A30*$J$2/$H$2*2*'Financial costs'!$B$14/'Financial costs'!$B$16 + $A30*2*'Financial costs'!$D$24*$L$2*(1+'Financial costs'!$B$26)^(O$3-1) + $A30*2*'Financial costs'!$B$18*$L$2+'Financial costs'!$B$9</f>
        <v>630236.24798674858</v>
      </c>
      <c r="P30" s="3">
        <f>$A30*$J$2/$H$2*2*'Financial costs'!$B$14/'Financial costs'!$B$16 + $A30*2*'Financial costs'!$D$24*$L$2*(1+'Financial costs'!$B$26)^(P$3-1) + $A30*2*'Financial costs'!$B$18*$L$2+'Financial costs'!$B$9</f>
        <v>632795.30627981678</v>
      </c>
      <c r="Q30" s="3">
        <f>$A30*$J$2/$H$2*2*'Financial costs'!$B$14/'Financial costs'!$B$16 + $A30*2*'Financial costs'!$D$24*$L$2*(1+'Financial costs'!$B$26)^(Q$3-1) + $A30*2*'Financial costs'!$B$18*$L$2+'Financial costs'!$B$9</f>
        <v>635405.54573874653</v>
      </c>
      <c r="R30" s="3">
        <f>$A30*$J$2/$H$2*2*'Financial costs'!$B$14/'Financial costs'!$B$16 + $A30*2*'Financial costs'!$D$24*$L$2*(1+'Financial costs'!$B$26)^(R$3-1) + $A30*2*'Financial costs'!$B$18*$L$2+'Financial costs'!$B$9</f>
        <v>638067.98998685472</v>
      </c>
      <c r="S30" s="3">
        <f>$A30*$J$2/$H$2*2*'Financial costs'!$B$14/'Financial costs'!$B$16 + $A30*2*'Financial costs'!$D$24*$L$2*(1+'Financial costs'!$B$26)^(S$3-1) + $A30*2*'Financial costs'!$B$18*$L$2+'Financial costs'!$B$9</f>
        <v>640783.6831199252</v>
      </c>
      <c r="T30" s="3">
        <f>$A30*$J$2/$H$2*2*'Financial costs'!$B$14/'Financial costs'!$B$16 + $A30*2*'Financial costs'!$D$24*$L$2*(1+'Financial costs'!$B$26)^(T$3-1) + $A30*2*'Financial costs'!$B$18*$L$2+'Financial costs'!$B$9</f>
        <v>643553.69011565705</v>
      </c>
      <c r="U30" s="3">
        <f>$A30*$J$2/$H$2*2*'Financial costs'!$B$14/'Financial costs'!$B$16 + $A30*2*'Financial costs'!$D$24*$L$2*(1+'Financial costs'!$B$26)^(U$3-1) + $A30*2*'Financial costs'!$B$18*$L$2+'Financial costs'!$B$9</f>
        <v>646379.09725130349</v>
      </c>
      <c r="V30" s="3">
        <f>$A30*$J$2/$H$2*2*'Financial costs'!$B$14/'Financial costs'!$B$16 + $A30*2*'Financial costs'!$D$24*$L$2*(1+'Financial costs'!$B$26)^(V$3-1) + $A30*2*'Financial costs'!$B$18*$L$2+'Financial costs'!$B$9</f>
        <v>649261.01252966281</v>
      </c>
      <c r="W30" s="3">
        <f>$A30*$J$2/$H$2*2*'Financial costs'!$B$14/'Financial costs'!$B$16 + $A30*2*'Financial costs'!$D$24*$L$2*(1+'Financial costs'!$B$26)^(W$3-1) + $A30*2*'Financial costs'!$B$18*$L$2+'Financial costs'!$B$9</f>
        <v>652200.56611358945</v>
      </c>
      <c r="X30" s="3">
        <f>$A30*$J$2/$H$2*2*'Financial costs'!$B$14/'Financial costs'!$B$16 + $A30*2*'Financial costs'!$D$24*$L$2*(1+'Financial costs'!$B$26)^(X$3-1) + $A30*2*'Financial costs'!$B$18*$L$2+'Financial costs'!$B$9</f>
        <v>655198.9107691946</v>
      </c>
      <c r="Y30" s="3">
        <f>$A30*$J$2/$H$2*2*'Financial costs'!$B$14/'Financial costs'!$B$16 + $A30*2*'Financial costs'!$D$24*$L$2*(1+'Financial costs'!$B$26)^(Y$3-1) + $A30*2*'Financial costs'!$B$18*$L$2+'Financial costs'!$B$9</f>
        <v>658257.2223179118</v>
      </c>
      <c r="Z30" s="3">
        <f>$A30*$J$2/$H$2*2*'Financial costs'!$B$14/'Financial costs'!$B$16 + $A30*2*'Financial costs'!$D$24*$L$2*(1+'Financial costs'!$B$26)^(Z$3-1) + $A30*2*'Financial costs'!$B$18*$L$2+'Financial costs'!$B$9</f>
        <v>661376.70009760337</v>
      </c>
      <c r="AA30" s="3">
        <f>$A30*$J$2/$H$2*2*'Financial costs'!$B$14/'Financial costs'!$B$16 + $A30*2*'Financial costs'!$D$24*$L$2*(1+'Financial costs'!$B$26)^(AA$3-1) + $A30*2*'Financial costs'!$B$18*$L$2+'Financial costs'!$B$9</f>
        <v>664558.56743288878</v>
      </c>
      <c r="AB30" s="3">
        <f>$A30*$J$2/$H$2*2*'Financial costs'!$B$14/'Financial costs'!$B$16 + $A30*2*'Financial costs'!$D$24*$L$2*(1+'Financial costs'!$B$26)^(AB$3-1) + $A30*2*'Financial costs'!$B$18*$L$2+'Financial costs'!$B$9</f>
        <v>667804.07211487985</v>
      </c>
      <c r="AC30" s="3">
        <f>$A30*$J$2/$H$2*2*'Financial costs'!$B$14/'Financial costs'!$B$16 + $A30*2*'Financial costs'!$D$24*$L$2*(1+'Financial costs'!$B$26)^(AC$3-1) + $A30*2*'Financial costs'!$B$18*$L$2+'Financial costs'!$B$9</f>
        <v>671114.48689051089</v>
      </c>
      <c r="AD30" s="3">
        <f>$A30*$J$2/$H$2*2*'Financial costs'!$B$14/'Financial costs'!$B$16 + $A30*2*'Financial costs'!$D$24*$L$2*(1+'Financial costs'!$B$26)^(AD$3-1) + $A30*2*'Financial costs'!$B$18*$L$2+'Financial costs'!$B$9</f>
        <v>674491.10996165429</v>
      </c>
      <c r="AE30" s="3">
        <f>$A30*$J$2/$H$2*2*'Financial costs'!$B$14/'Financial costs'!$B$16 + $A30*2*'Financial costs'!$D$24*$L$2*(1+'Financial costs'!$B$26)^(AE$3-1) + $A30*2*'Financial costs'!$B$18*$L$2+'Financial costs'!$B$9</f>
        <v>677935.26549422077</v>
      </c>
      <c r="AF30" s="3">
        <f>$A30*$J$2/$H$2*2*'Financial costs'!$B$14/'Financial costs'!$B$16 + $A30*2*'Financial costs'!$D$24*$L$2*(1+'Financial costs'!$B$26)^(AF$3-1) + $A30*2*'Financial costs'!$B$18*$L$2+'Financial costs'!$B$9-'Financial costs'!$B$10*'Financial costs'!$B$8</f>
        <v>26448.304137438652</v>
      </c>
    </row>
    <row r="31" spans="1:32" x14ac:dyDescent="0.25">
      <c r="A31">
        <v>310</v>
      </c>
      <c r="B31" s="2">
        <f t="shared" si="0"/>
        <v>12155723.669881772</v>
      </c>
      <c r="C31" s="3">
        <f>$A31*$J$2/$H$2*2*'Financial costs'!$B$14/'Financial costs'!$B$16 + $A31*2*'Financial costs'!$D$24*$L$2*(1+'Financial costs'!$B$26)^(C$3-1) + $A31*2*'Financial costs'!$B$18*$L$2+'Financial costs'!$B$8+'Financial costs'!$B$9</f>
        <v>2491374.3492063493</v>
      </c>
      <c r="D31" s="3">
        <f>$A31*$J$2/$H$2*2*'Financial costs'!$B$14/'Financial costs'!$B$16 + $A31*2*'Financial costs'!$D$24*$L$2*(1+'Financial costs'!$B$26)^(D$3-1) + $A31*2*'Financial costs'!$B$18*$L$2+'Financial costs'!$B$9</f>
        <v>622030.83777777781</v>
      </c>
      <c r="E31" s="3">
        <f>$A31*$J$2/$H$2*2*'Financial costs'!$B$14/'Financial costs'!$B$16 + $A31*2*'Financial costs'!$D$24*$L$2*(1+'Financial costs'!$B$26)^(E$3-1) + $A31*2*'Financial costs'!$B$18*$L$2+'Financial costs'!$B$9</f>
        <v>624157.59897777787</v>
      </c>
      <c r="F31" s="3">
        <f>$A31*$J$2/$H$2*2*'Financial costs'!$B$14/'Financial costs'!$B$16 + $A31*2*'Financial costs'!$D$24*$L$2*(1+'Financial costs'!$B$26)^(F$3-1) + $A31*2*'Financial costs'!$B$18*$L$2+'Financial costs'!$B$9</f>
        <v>626326.89540177782</v>
      </c>
      <c r="G31" s="3">
        <f>$A31*$J$2/$H$2*2*'Financial costs'!$B$14/'Financial costs'!$B$16 + $A31*2*'Financial costs'!$D$24*$L$2*(1+'Financial costs'!$B$26)^(G$3-1) + $A31*2*'Financial costs'!$B$18*$L$2+'Financial costs'!$B$9</f>
        <v>628539.57775425783</v>
      </c>
      <c r="H31" s="3">
        <f>$A31*$J$2/$H$2*2*'Financial costs'!$B$14/'Financial costs'!$B$16 + $A31*2*'Financial costs'!$D$24*$L$2*(1+'Financial costs'!$B$26)^(H$3-1) + $A31*2*'Financial costs'!$B$18*$L$2+'Financial costs'!$B$9</f>
        <v>630796.51375378738</v>
      </c>
      <c r="I31" s="3">
        <f>$A31*$J$2/$H$2*2*'Financial costs'!$B$14/'Financial costs'!$B$16 + $A31*2*'Financial costs'!$D$24*$L$2*(1+'Financial costs'!$B$26)^(I$3-1) + $A31*2*'Financial costs'!$B$18*$L$2+'Financial costs'!$B$9</f>
        <v>633098.58847330767</v>
      </c>
      <c r="J31" s="3">
        <f>$A31*$J$2/$H$2*2*'Financial costs'!$B$14/'Financial costs'!$B$16 + $A31*2*'Financial costs'!$D$24*$L$2*(1+'Financial costs'!$B$26)^(J$3-1) + $A31*2*'Financial costs'!$B$18*$L$2+'Financial costs'!$B$9</f>
        <v>635446.70468721818</v>
      </c>
      <c r="K31" s="3">
        <f>$A31*$J$2/$H$2*2*'Financial costs'!$B$14/'Financial costs'!$B$16 + $A31*2*'Financial costs'!$D$24*$L$2*(1+'Financial costs'!$B$26)^(K$3-1) + $A31*2*'Financial costs'!$B$18*$L$2+'Financial costs'!$B$9</f>
        <v>637841.78322540701</v>
      </c>
      <c r="L31" s="3">
        <f>$A31*$J$2/$H$2*2*'Financial costs'!$B$14/'Financial costs'!$B$16 + $A31*2*'Financial costs'!$D$24*$L$2*(1+'Financial costs'!$B$26)^(L$3-1) + $A31*2*'Financial costs'!$B$18*$L$2+'Financial costs'!$B$9</f>
        <v>640284.76333435951</v>
      </c>
      <c r="M31" s="3">
        <f>$A31*$J$2/$H$2*2*'Financial costs'!$B$14/'Financial costs'!$B$16 + $A31*2*'Financial costs'!$D$24*$L$2*(1+'Financial costs'!$B$26)^(M$3-1) + $A31*2*'Financial costs'!$B$18*$L$2+'Financial costs'!$B$9</f>
        <v>642776.60304549127</v>
      </c>
      <c r="N31" s="3">
        <f>$A31*$J$2/$H$2*2*'Financial costs'!$B$14/'Financial costs'!$B$16 + $A31*2*'Financial costs'!$D$24*$L$2*(1+'Financial costs'!$B$26)^(N$3-1) + $A31*2*'Financial costs'!$B$18*$L$2+'Financial costs'!$B$9</f>
        <v>645318.2795508455</v>
      </c>
      <c r="O31" s="3">
        <f>$A31*$J$2/$H$2*2*'Financial costs'!$B$14/'Financial costs'!$B$16 + $A31*2*'Financial costs'!$D$24*$L$2*(1+'Financial costs'!$B$26)^(O$3-1) + $A31*2*'Financial costs'!$B$18*$L$2+'Financial costs'!$B$9</f>
        <v>647910.78958630678</v>
      </c>
      <c r="P31" s="3">
        <f>$A31*$J$2/$H$2*2*'Financial costs'!$B$14/'Financial costs'!$B$16 + $A31*2*'Financial costs'!$D$24*$L$2*(1+'Financial costs'!$B$26)^(P$3-1) + $A31*2*'Financial costs'!$B$18*$L$2+'Financial costs'!$B$9</f>
        <v>650555.14982247748</v>
      </c>
      <c r="Q31" s="3">
        <f>$A31*$J$2/$H$2*2*'Financial costs'!$B$14/'Financial costs'!$B$16 + $A31*2*'Financial costs'!$D$24*$L$2*(1+'Financial costs'!$B$26)^(Q$3-1) + $A31*2*'Financial costs'!$B$18*$L$2+'Financial costs'!$B$9</f>
        <v>653252.39726337139</v>
      </c>
      <c r="R31" s="3">
        <f>$A31*$J$2/$H$2*2*'Financial costs'!$B$14/'Financial costs'!$B$16 + $A31*2*'Financial costs'!$D$24*$L$2*(1+'Financial costs'!$B$26)^(R$3-1) + $A31*2*'Financial costs'!$B$18*$L$2+'Financial costs'!$B$9</f>
        <v>656003.58965308324</v>
      </c>
      <c r="S31" s="3">
        <f>$A31*$J$2/$H$2*2*'Financial costs'!$B$14/'Financial costs'!$B$16 + $A31*2*'Financial costs'!$D$24*$L$2*(1+'Financial costs'!$B$26)^(S$3-1) + $A31*2*'Financial costs'!$B$18*$L$2+'Financial costs'!$B$9</f>
        <v>658809.80589058937</v>
      </c>
      <c r="T31" s="3">
        <f>$A31*$J$2/$H$2*2*'Financial costs'!$B$14/'Financial costs'!$B$16 + $A31*2*'Financial costs'!$D$24*$L$2*(1+'Financial costs'!$B$26)^(T$3-1) + $A31*2*'Financial costs'!$B$18*$L$2+'Financial costs'!$B$9</f>
        <v>661672.14645284566</v>
      </c>
      <c r="U31" s="3">
        <f>$A31*$J$2/$H$2*2*'Financial costs'!$B$14/'Financial costs'!$B$16 + $A31*2*'Financial costs'!$D$24*$L$2*(1+'Financial costs'!$B$26)^(U$3-1) + $A31*2*'Financial costs'!$B$18*$L$2+'Financial costs'!$B$9</f>
        <v>664591.73382634693</v>
      </c>
      <c r="V31" s="3">
        <f>$A31*$J$2/$H$2*2*'Financial costs'!$B$14/'Financial costs'!$B$16 + $A31*2*'Financial costs'!$D$24*$L$2*(1+'Financial costs'!$B$26)^(V$3-1) + $A31*2*'Financial costs'!$B$18*$L$2+'Financial costs'!$B$9</f>
        <v>667569.71294731833</v>
      </c>
      <c r="W31" s="3">
        <f>$A31*$J$2/$H$2*2*'Financial costs'!$B$14/'Financial costs'!$B$16 + $A31*2*'Financial costs'!$D$24*$L$2*(1+'Financial costs'!$B$26)^(W$3-1) + $A31*2*'Financial costs'!$B$18*$L$2+'Financial costs'!$B$9</f>
        <v>670607.25165070919</v>
      </c>
      <c r="X31" s="3">
        <f>$A31*$J$2/$H$2*2*'Financial costs'!$B$14/'Financial costs'!$B$16 + $A31*2*'Financial costs'!$D$24*$L$2*(1+'Financial costs'!$B$26)^(X$3-1) + $A31*2*'Financial costs'!$B$18*$L$2+'Financial costs'!$B$9</f>
        <v>673705.54112816777</v>
      </c>
      <c r="Y31" s="3">
        <f>$A31*$J$2/$H$2*2*'Financial costs'!$B$14/'Financial costs'!$B$16 + $A31*2*'Financial costs'!$D$24*$L$2*(1+'Financial costs'!$B$26)^(Y$3-1) + $A31*2*'Financial costs'!$B$18*$L$2+'Financial costs'!$B$9</f>
        <v>676865.79639517562</v>
      </c>
      <c r="Z31" s="3">
        <f>$A31*$J$2/$H$2*2*'Financial costs'!$B$14/'Financial costs'!$B$16 + $A31*2*'Financial costs'!$D$24*$L$2*(1+'Financial costs'!$B$26)^(Z$3-1) + $A31*2*'Financial costs'!$B$18*$L$2+'Financial costs'!$B$9</f>
        <v>680089.25676752347</v>
      </c>
      <c r="AA31" s="3">
        <f>$A31*$J$2/$H$2*2*'Financial costs'!$B$14/'Financial costs'!$B$16 + $A31*2*'Financial costs'!$D$24*$L$2*(1+'Financial costs'!$B$26)^(AA$3-1) + $A31*2*'Financial costs'!$B$18*$L$2+'Financial costs'!$B$9</f>
        <v>683377.18634731846</v>
      </c>
      <c r="AB31" s="3">
        <f>$A31*$J$2/$H$2*2*'Financial costs'!$B$14/'Financial costs'!$B$16 + $A31*2*'Financial costs'!$D$24*$L$2*(1+'Financial costs'!$B$26)^(AB$3-1) + $A31*2*'Financial costs'!$B$18*$L$2+'Financial costs'!$B$9</f>
        <v>686730.87451870926</v>
      </c>
      <c r="AC31" s="3">
        <f>$A31*$J$2/$H$2*2*'Financial costs'!$B$14/'Financial costs'!$B$16 + $A31*2*'Financial costs'!$D$24*$L$2*(1+'Financial costs'!$B$26)^(AC$3-1) + $A31*2*'Financial costs'!$B$18*$L$2+'Financial costs'!$B$9</f>
        <v>690151.63645352796</v>
      </c>
      <c r="AD31" s="3">
        <f>$A31*$J$2/$H$2*2*'Financial costs'!$B$14/'Financial costs'!$B$16 + $A31*2*'Financial costs'!$D$24*$L$2*(1+'Financial costs'!$B$26)^(AD$3-1) + $A31*2*'Financial costs'!$B$18*$L$2+'Financial costs'!$B$9</f>
        <v>693640.81362704281</v>
      </c>
      <c r="AE31" s="3">
        <f>$A31*$J$2/$H$2*2*'Financial costs'!$B$14/'Financial costs'!$B$16 + $A31*2*'Financial costs'!$D$24*$L$2*(1+'Financial costs'!$B$26)^(AE$3-1) + $A31*2*'Financial costs'!$B$18*$L$2+'Financial costs'!$B$9</f>
        <v>697199.77434402821</v>
      </c>
      <c r="AF31" s="3">
        <f>$A31*$J$2/$H$2*2*'Financial costs'!$B$14/'Financial costs'!$B$16 + $A31*2*'Financial costs'!$D$24*$L$2*(1+'Financial costs'!$B$26)^(AF$3-1) + $A31*2*'Financial costs'!$B$18*$L$2+'Financial costs'!$B$9-'Financial costs'!$B$10*'Financial costs'!$B$8</f>
        <v>45829.914275353309</v>
      </c>
    </row>
    <row r="32" spans="1:32" x14ac:dyDescent="0.25">
      <c r="A32">
        <v>320</v>
      </c>
      <c r="B32" s="2">
        <f t="shared" si="0"/>
        <v>12440540.366041241</v>
      </c>
      <c r="C32" s="3">
        <f>$A32*$J$2/$H$2*2*'Financial costs'!$B$14/'Financial costs'!$B$16 + $A32*2*'Financial costs'!$D$24*$L$2*(1+'Financial costs'!$B$26)^(C$3-1) + $A32*2*'Financial costs'!$B$18*$L$2+'Financial costs'!$B$8+'Financial costs'!$B$9</f>
        <v>2508146.7936507938</v>
      </c>
      <c r="D32" s="3">
        <f>$A32*$J$2/$H$2*2*'Financial costs'!$B$14/'Financial costs'!$B$16 + $A32*2*'Financial costs'!$D$24*$L$2*(1+'Financial costs'!$B$26)^(D$3-1) + $A32*2*'Financial costs'!$B$18*$L$2+'Financial costs'!$B$9</f>
        <v>638870.5422222222</v>
      </c>
      <c r="E32" s="3">
        <f>$A32*$J$2/$H$2*2*'Financial costs'!$B$14/'Financial costs'!$B$16 + $A32*2*'Financial costs'!$D$24*$L$2*(1+'Financial costs'!$B$26)^(E$3-1) + $A32*2*'Financial costs'!$B$18*$L$2+'Financial costs'!$B$9</f>
        <v>641065.90862222214</v>
      </c>
      <c r="F32" s="3">
        <f>$A32*$J$2/$H$2*2*'Financial costs'!$B$14/'Financial costs'!$B$16 + $A32*2*'Financial costs'!$D$24*$L$2*(1+'Financial costs'!$B$26)^(F$3-1) + $A32*2*'Financial costs'!$B$18*$L$2+'Financial costs'!$B$9</f>
        <v>643305.18235022214</v>
      </c>
      <c r="G32" s="3">
        <f>$A32*$J$2/$H$2*2*'Financial costs'!$B$14/'Financial costs'!$B$16 + $A32*2*'Financial costs'!$D$24*$L$2*(1+'Financial costs'!$B$26)^(G$3-1) + $A32*2*'Financial costs'!$B$18*$L$2+'Financial costs'!$B$9</f>
        <v>645589.24155278224</v>
      </c>
      <c r="H32" s="3">
        <f>$A32*$J$2/$H$2*2*'Financial costs'!$B$14/'Financial costs'!$B$16 + $A32*2*'Financial costs'!$D$24*$L$2*(1+'Financial costs'!$B$26)^(H$3-1) + $A32*2*'Financial costs'!$B$18*$L$2+'Financial costs'!$B$9</f>
        <v>647918.98193939333</v>
      </c>
      <c r="I32" s="3">
        <f>$A32*$J$2/$H$2*2*'Financial costs'!$B$14/'Financial costs'!$B$16 + $A32*2*'Financial costs'!$D$24*$L$2*(1+'Financial costs'!$B$26)^(I$3-1) + $A32*2*'Financial costs'!$B$18*$L$2+'Financial costs'!$B$9</f>
        <v>650295.3171337368</v>
      </c>
      <c r="J32" s="3">
        <f>$A32*$J$2/$H$2*2*'Financial costs'!$B$14/'Financial costs'!$B$16 + $A32*2*'Financial costs'!$D$24*$L$2*(1+'Financial costs'!$B$26)^(J$3-1) + $A32*2*'Financial costs'!$B$18*$L$2+'Financial costs'!$B$9</f>
        <v>652719.17903196707</v>
      </c>
      <c r="K32" s="3">
        <f>$A32*$J$2/$H$2*2*'Financial costs'!$B$14/'Financial costs'!$B$16 + $A32*2*'Financial costs'!$D$24*$L$2*(1+'Financial costs'!$B$26)^(K$3-1) + $A32*2*'Financial costs'!$B$18*$L$2+'Financial costs'!$B$9</f>
        <v>655191.51816816197</v>
      </c>
      <c r="L32" s="3">
        <f>$A32*$J$2/$H$2*2*'Financial costs'!$B$14/'Financial costs'!$B$16 + $A32*2*'Financial costs'!$D$24*$L$2*(1+'Financial costs'!$B$26)^(L$3-1) + $A32*2*'Financial costs'!$B$18*$L$2+'Financial costs'!$B$9</f>
        <v>657713.30408708076</v>
      </c>
      <c r="M32" s="3">
        <f>$A32*$J$2/$H$2*2*'Financial costs'!$B$14/'Financial costs'!$B$16 + $A32*2*'Financial costs'!$D$24*$L$2*(1+'Financial costs'!$B$26)^(M$3-1) + $A32*2*'Financial costs'!$B$18*$L$2+'Financial costs'!$B$9</f>
        <v>660285.52572437795</v>
      </c>
      <c r="N32" s="3">
        <f>$A32*$J$2/$H$2*2*'Financial costs'!$B$14/'Financial costs'!$B$16 + $A32*2*'Financial costs'!$D$24*$L$2*(1+'Financial costs'!$B$26)^(N$3-1) + $A32*2*'Financial costs'!$B$18*$L$2+'Financial costs'!$B$9</f>
        <v>662909.19179442106</v>
      </c>
      <c r="O32" s="3">
        <f>$A32*$J$2/$H$2*2*'Financial costs'!$B$14/'Financial costs'!$B$16 + $A32*2*'Financial costs'!$D$24*$L$2*(1+'Financial costs'!$B$26)^(O$3-1) + $A32*2*'Financial costs'!$B$18*$L$2+'Financial costs'!$B$9</f>
        <v>665585.33118586498</v>
      </c>
      <c r="P32" s="3">
        <f>$A32*$J$2/$H$2*2*'Financial costs'!$B$14/'Financial costs'!$B$16 + $A32*2*'Financial costs'!$D$24*$L$2*(1+'Financial costs'!$B$26)^(P$3-1) + $A32*2*'Financial costs'!$B$18*$L$2+'Financial costs'!$B$9</f>
        <v>668314.99336513784</v>
      </c>
      <c r="Q32" s="3">
        <f>$A32*$J$2/$H$2*2*'Financial costs'!$B$14/'Financial costs'!$B$16 + $A32*2*'Financial costs'!$D$24*$L$2*(1+'Financial costs'!$B$26)^(Q$3-1) + $A32*2*'Financial costs'!$B$18*$L$2+'Financial costs'!$B$9</f>
        <v>671099.24878799624</v>
      </c>
      <c r="R32" s="3">
        <f>$A32*$J$2/$H$2*2*'Financial costs'!$B$14/'Financial costs'!$B$16 + $A32*2*'Financial costs'!$D$24*$L$2*(1+'Financial costs'!$B$26)^(R$3-1) + $A32*2*'Financial costs'!$B$18*$L$2+'Financial costs'!$B$9</f>
        <v>673939.18931931164</v>
      </c>
      <c r="S32" s="3">
        <f>$A32*$J$2/$H$2*2*'Financial costs'!$B$14/'Financial costs'!$B$16 + $A32*2*'Financial costs'!$D$24*$L$2*(1+'Financial costs'!$B$26)^(S$3-1) + $A32*2*'Financial costs'!$B$18*$L$2+'Financial costs'!$B$9</f>
        <v>676835.92866125354</v>
      </c>
      <c r="T32" s="3">
        <f>$A32*$J$2/$H$2*2*'Financial costs'!$B$14/'Financial costs'!$B$16 + $A32*2*'Financial costs'!$D$24*$L$2*(1+'Financial costs'!$B$26)^(T$3-1) + $A32*2*'Financial costs'!$B$18*$L$2+'Financial costs'!$B$9</f>
        <v>679790.60279003414</v>
      </c>
      <c r="U32" s="3">
        <f>$A32*$J$2/$H$2*2*'Financial costs'!$B$14/'Financial costs'!$B$16 + $A32*2*'Financial costs'!$D$24*$L$2*(1+'Financial costs'!$B$26)^(U$3-1) + $A32*2*'Financial costs'!$B$18*$L$2+'Financial costs'!$B$9</f>
        <v>682804.37040139036</v>
      </c>
      <c r="V32" s="3">
        <f>$A32*$J$2/$H$2*2*'Financial costs'!$B$14/'Financial costs'!$B$16 + $A32*2*'Financial costs'!$D$24*$L$2*(1+'Financial costs'!$B$26)^(V$3-1) + $A32*2*'Financial costs'!$B$18*$L$2+'Financial costs'!$B$9</f>
        <v>685878.41336497373</v>
      </c>
      <c r="W32" s="3">
        <f>$A32*$J$2/$H$2*2*'Financial costs'!$B$14/'Financial costs'!$B$16 + $A32*2*'Financial costs'!$D$24*$L$2*(1+'Financial costs'!$B$26)^(W$3-1) + $A32*2*'Financial costs'!$B$18*$L$2+'Financial costs'!$B$9</f>
        <v>689013.93718782871</v>
      </c>
      <c r="X32" s="3">
        <f>$A32*$J$2/$H$2*2*'Financial costs'!$B$14/'Financial costs'!$B$16 + $A32*2*'Financial costs'!$D$24*$L$2*(1+'Financial costs'!$B$26)^(X$3-1) + $A32*2*'Financial costs'!$B$18*$L$2+'Financial costs'!$B$9</f>
        <v>692212.17148714082</v>
      </c>
      <c r="Y32" s="3">
        <f>$A32*$J$2/$H$2*2*'Financial costs'!$B$14/'Financial costs'!$B$16 + $A32*2*'Financial costs'!$D$24*$L$2*(1+'Financial costs'!$B$26)^(Y$3-1) + $A32*2*'Financial costs'!$B$18*$L$2+'Financial costs'!$B$9</f>
        <v>695474.37047243922</v>
      </c>
      <c r="Z32" s="3">
        <f>$A32*$J$2/$H$2*2*'Financial costs'!$B$14/'Financial costs'!$B$16 + $A32*2*'Financial costs'!$D$24*$L$2*(1+'Financial costs'!$B$26)^(Z$3-1) + $A32*2*'Financial costs'!$B$18*$L$2+'Financial costs'!$B$9</f>
        <v>698801.81343744358</v>
      </c>
      <c r="AA32" s="3">
        <f>$A32*$J$2/$H$2*2*'Financial costs'!$B$14/'Financial costs'!$B$16 + $A32*2*'Financial costs'!$D$24*$L$2*(1+'Financial costs'!$B$26)^(AA$3-1) + $A32*2*'Financial costs'!$B$18*$L$2+'Financial costs'!$B$9</f>
        <v>702195.80526174791</v>
      </c>
      <c r="AB32" s="3">
        <f>$A32*$J$2/$H$2*2*'Financial costs'!$B$14/'Financial costs'!$B$16 + $A32*2*'Financial costs'!$D$24*$L$2*(1+'Financial costs'!$B$26)^(AB$3-1) + $A32*2*'Financial costs'!$B$18*$L$2+'Financial costs'!$B$9</f>
        <v>705657.67692253855</v>
      </c>
      <c r="AC32" s="3">
        <f>$A32*$J$2/$H$2*2*'Financial costs'!$B$14/'Financial costs'!$B$16 + $A32*2*'Financial costs'!$D$24*$L$2*(1+'Financial costs'!$B$26)^(AC$3-1) + $A32*2*'Financial costs'!$B$18*$L$2+'Financial costs'!$B$9</f>
        <v>709188.78601654479</v>
      </c>
      <c r="AD32" s="3">
        <f>$A32*$J$2/$H$2*2*'Financial costs'!$B$14/'Financial costs'!$B$16 + $A32*2*'Financial costs'!$D$24*$L$2*(1+'Financial costs'!$B$26)^(AD$3-1) + $A32*2*'Financial costs'!$B$18*$L$2+'Financial costs'!$B$9</f>
        <v>712790.51729243132</v>
      </c>
      <c r="AE32" s="3">
        <f>$A32*$J$2/$H$2*2*'Financial costs'!$B$14/'Financial costs'!$B$16 + $A32*2*'Financial costs'!$D$24*$L$2*(1+'Financial costs'!$B$26)^(AE$3-1) + $A32*2*'Financial costs'!$B$18*$L$2+'Financial costs'!$B$9</f>
        <v>716464.28319383552</v>
      </c>
      <c r="AF32" s="3">
        <f>$A32*$J$2/$H$2*2*'Financial costs'!$B$14/'Financial costs'!$B$16 + $A32*2*'Financial costs'!$D$24*$L$2*(1+'Financial costs'!$B$26)^(AF$3-1) + $A32*2*'Financial costs'!$B$18*$L$2+'Financial costs'!$B$9-'Financial costs'!$B$10*'Financial costs'!$B$8</f>
        <v>65211.524413267849</v>
      </c>
    </row>
    <row r="33" spans="1:32" x14ac:dyDescent="0.25">
      <c r="A33">
        <v>330</v>
      </c>
      <c r="B33" s="2">
        <f t="shared" si="0"/>
        <v>12725357.06220071</v>
      </c>
      <c r="C33" s="3">
        <f>$A33*$J$2/$H$2*2*'Financial costs'!$B$14/'Financial costs'!$B$16 + $A33*2*'Financial costs'!$D$24*$L$2*(1+'Financial costs'!$B$26)^(C$3-1) + $A33*2*'Financial costs'!$B$18*$L$2+'Financial costs'!$B$8+'Financial costs'!$B$9</f>
        <v>2524919.2380952379</v>
      </c>
      <c r="D33" s="3">
        <f>$A33*$J$2/$H$2*2*'Financial costs'!$B$14/'Financial costs'!$B$16 + $A33*2*'Financial costs'!$D$24*$L$2*(1+'Financial costs'!$B$26)^(D$3-1) + $A33*2*'Financial costs'!$B$18*$L$2+'Financial costs'!$B$9</f>
        <v>655710.2466666667</v>
      </c>
      <c r="E33" s="3">
        <f>$A33*$J$2/$H$2*2*'Financial costs'!$B$14/'Financial costs'!$B$16 + $A33*2*'Financial costs'!$D$24*$L$2*(1+'Financial costs'!$B$26)^(E$3-1) + $A33*2*'Financial costs'!$B$18*$L$2+'Financial costs'!$B$9</f>
        <v>657974.21826666663</v>
      </c>
      <c r="F33" s="3">
        <f>$A33*$J$2/$H$2*2*'Financial costs'!$B$14/'Financial costs'!$B$16 + $A33*2*'Financial costs'!$D$24*$L$2*(1+'Financial costs'!$B$26)^(F$3-1) + $A33*2*'Financial costs'!$B$18*$L$2+'Financial costs'!$B$9</f>
        <v>660283.46929866669</v>
      </c>
      <c r="G33" s="3">
        <f>$A33*$J$2/$H$2*2*'Financial costs'!$B$14/'Financial costs'!$B$16 + $A33*2*'Financial costs'!$D$24*$L$2*(1+'Financial costs'!$B$26)^(G$3-1) + $A33*2*'Financial costs'!$B$18*$L$2+'Financial costs'!$B$9</f>
        <v>662638.90535130678</v>
      </c>
      <c r="H33" s="3">
        <f>$A33*$J$2/$H$2*2*'Financial costs'!$B$14/'Financial costs'!$B$16 + $A33*2*'Financial costs'!$D$24*$L$2*(1+'Financial costs'!$B$26)^(H$3-1) + $A33*2*'Financial costs'!$B$18*$L$2+'Financial costs'!$B$9</f>
        <v>665041.45012499951</v>
      </c>
      <c r="I33" s="3">
        <f>$A33*$J$2/$H$2*2*'Financial costs'!$B$14/'Financial costs'!$B$16 + $A33*2*'Financial costs'!$D$24*$L$2*(1+'Financial costs'!$B$26)^(I$3-1) + $A33*2*'Financial costs'!$B$18*$L$2+'Financial costs'!$B$9</f>
        <v>667492.04579416616</v>
      </c>
      <c r="J33" s="3">
        <f>$A33*$J$2/$H$2*2*'Financial costs'!$B$14/'Financial costs'!$B$16 + $A33*2*'Financial costs'!$D$24*$L$2*(1+'Financial costs'!$B$26)^(J$3-1) + $A33*2*'Financial costs'!$B$18*$L$2+'Financial costs'!$B$9</f>
        <v>669991.65337671619</v>
      </c>
      <c r="K33" s="3">
        <f>$A33*$J$2/$H$2*2*'Financial costs'!$B$14/'Financial costs'!$B$16 + $A33*2*'Financial costs'!$D$24*$L$2*(1+'Financial costs'!$B$26)^(K$3-1) + $A33*2*'Financial costs'!$B$18*$L$2+'Financial costs'!$B$9</f>
        <v>672541.25311091705</v>
      </c>
      <c r="L33" s="3">
        <f>$A33*$J$2/$H$2*2*'Financial costs'!$B$14/'Financial costs'!$B$16 + $A33*2*'Financial costs'!$D$24*$L$2*(1+'Financial costs'!$B$26)^(L$3-1) + $A33*2*'Financial costs'!$B$18*$L$2+'Financial costs'!$B$9</f>
        <v>675141.84483980224</v>
      </c>
      <c r="M33" s="3">
        <f>$A33*$J$2/$H$2*2*'Financial costs'!$B$14/'Financial costs'!$B$16 + $A33*2*'Financial costs'!$D$24*$L$2*(1+'Financial costs'!$B$26)^(M$3-1) + $A33*2*'Financial costs'!$B$18*$L$2+'Financial costs'!$B$9</f>
        <v>677794.44840326486</v>
      </c>
      <c r="N33" s="3">
        <f>$A33*$J$2/$H$2*2*'Financial costs'!$B$14/'Financial costs'!$B$16 + $A33*2*'Financial costs'!$D$24*$L$2*(1+'Financial costs'!$B$26)^(N$3-1) + $A33*2*'Financial costs'!$B$18*$L$2+'Financial costs'!$B$9</f>
        <v>680500.10403799685</v>
      </c>
      <c r="O33" s="3">
        <f>$A33*$J$2/$H$2*2*'Financial costs'!$B$14/'Financial costs'!$B$16 + $A33*2*'Financial costs'!$D$24*$L$2*(1+'Financial costs'!$B$26)^(O$3-1) + $A33*2*'Financial costs'!$B$18*$L$2+'Financial costs'!$B$9</f>
        <v>683259.87278542342</v>
      </c>
      <c r="P33" s="3">
        <f>$A33*$J$2/$H$2*2*'Financial costs'!$B$14/'Financial costs'!$B$16 + $A33*2*'Financial costs'!$D$24*$L$2*(1+'Financial costs'!$B$26)^(P$3-1) + $A33*2*'Financial costs'!$B$18*$L$2+'Financial costs'!$B$9</f>
        <v>686074.83690779854</v>
      </c>
      <c r="Q33" s="3">
        <f>$A33*$J$2/$H$2*2*'Financial costs'!$B$14/'Financial costs'!$B$16 + $A33*2*'Financial costs'!$D$24*$L$2*(1+'Financial costs'!$B$26)^(Q$3-1) + $A33*2*'Financial costs'!$B$18*$L$2+'Financial costs'!$B$9</f>
        <v>688946.10031262122</v>
      </c>
      <c r="R33" s="3">
        <f>$A33*$J$2/$H$2*2*'Financial costs'!$B$14/'Financial costs'!$B$16 + $A33*2*'Financial costs'!$D$24*$L$2*(1+'Financial costs'!$B$26)^(R$3-1) + $A33*2*'Financial costs'!$B$18*$L$2+'Financial costs'!$B$9</f>
        <v>691874.78898554016</v>
      </c>
      <c r="S33" s="3">
        <f>$A33*$J$2/$H$2*2*'Financial costs'!$B$14/'Financial costs'!$B$16 + $A33*2*'Financial costs'!$D$24*$L$2*(1+'Financial costs'!$B$26)^(S$3-1) + $A33*2*'Financial costs'!$B$18*$L$2+'Financial costs'!$B$9</f>
        <v>694862.05143191782</v>
      </c>
      <c r="T33" s="3">
        <f>$A33*$J$2/$H$2*2*'Financial costs'!$B$14/'Financial costs'!$B$16 + $A33*2*'Financial costs'!$D$24*$L$2*(1+'Financial costs'!$B$26)^(T$3-1) + $A33*2*'Financial costs'!$B$18*$L$2+'Financial costs'!$B$9</f>
        <v>697909.05912722275</v>
      </c>
      <c r="U33" s="3">
        <f>$A33*$J$2/$H$2*2*'Financial costs'!$B$14/'Financial costs'!$B$16 + $A33*2*'Financial costs'!$D$24*$L$2*(1+'Financial costs'!$B$26)^(U$3-1) + $A33*2*'Financial costs'!$B$18*$L$2+'Financial costs'!$B$9</f>
        <v>701017.0069764338</v>
      </c>
      <c r="V33" s="3">
        <f>$A33*$J$2/$H$2*2*'Financial costs'!$B$14/'Financial costs'!$B$16 + $A33*2*'Financial costs'!$D$24*$L$2*(1+'Financial costs'!$B$26)^(V$3-1) + $A33*2*'Financial costs'!$B$18*$L$2+'Financial costs'!$B$9</f>
        <v>704187.11378262914</v>
      </c>
      <c r="W33" s="3">
        <f>$A33*$J$2/$H$2*2*'Financial costs'!$B$14/'Financial costs'!$B$16 + $A33*2*'Financial costs'!$D$24*$L$2*(1+'Financial costs'!$B$26)^(W$3-1) + $A33*2*'Financial costs'!$B$18*$L$2+'Financial costs'!$B$9</f>
        <v>707420.62272494845</v>
      </c>
      <c r="X33" s="3">
        <f>$A33*$J$2/$H$2*2*'Financial costs'!$B$14/'Financial costs'!$B$16 + $A33*2*'Financial costs'!$D$24*$L$2*(1+'Financial costs'!$B$26)^(X$3-1) + $A33*2*'Financial costs'!$B$18*$L$2+'Financial costs'!$B$9</f>
        <v>710718.8018461141</v>
      </c>
      <c r="Y33" s="3">
        <f>$A33*$J$2/$H$2*2*'Financial costs'!$B$14/'Financial costs'!$B$16 + $A33*2*'Financial costs'!$D$24*$L$2*(1+'Financial costs'!$B$26)^(Y$3-1) + $A33*2*'Financial costs'!$B$18*$L$2+'Financial costs'!$B$9</f>
        <v>714082.94454970304</v>
      </c>
      <c r="Z33" s="3">
        <f>$A33*$J$2/$H$2*2*'Financial costs'!$B$14/'Financial costs'!$B$16 + $A33*2*'Financial costs'!$D$24*$L$2*(1+'Financial costs'!$B$26)^(Z$3-1) + $A33*2*'Financial costs'!$B$18*$L$2+'Financial costs'!$B$9</f>
        <v>717514.37010736368</v>
      </c>
      <c r="AA33" s="3">
        <f>$A33*$J$2/$H$2*2*'Financial costs'!$B$14/'Financial costs'!$B$16 + $A33*2*'Financial costs'!$D$24*$L$2*(1+'Financial costs'!$B$26)^(AA$3-1) + $A33*2*'Financial costs'!$B$18*$L$2+'Financial costs'!$B$9</f>
        <v>721014.42417617771</v>
      </c>
      <c r="AB33" s="3">
        <f>$A33*$J$2/$H$2*2*'Financial costs'!$B$14/'Financial costs'!$B$16 + $A33*2*'Financial costs'!$D$24*$L$2*(1+'Financial costs'!$B$26)^(AB$3-1) + $A33*2*'Financial costs'!$B$18*$L$2+'Financial costs'!$B$9</f>
        <v>724584.47932636784</v>
      </c>
      <c r="AC33" s="3">
        <f>$A33*$J$2/$H$2*2*'Financial costs'!$B$14/'Financial costs'!$B$16 + $A33*2*'Financial costs'!$D$24*$L$2*(1+'Financial costs'!$B$26)^(AC$3-1) + $A33*2*'Financial costs'!$B$18*$L$2+'Financial costs'!$B$9</f>
        <v>728225.93557956198</v>
      </c>
      <c r="AD33" s="3">
        <f>$A33*$J$2/$H$2*2*'Financial costs'!$B$14/'Financial costs'!$B$16 + $A33*2*'Financial costs'!$D$24*$L$2*(1+'Financial costs'!$B$26)^(AD$3-1) + $A33*2*'Financial costs'!$B$18*$L$2+'Financial costs'!$B$9</f>
        <v>731940.22095781984</v>
      </c>
      <c r="AE33" s="3">
        <f>$A33*$J$2/$H$2*2*'Financial costs'!$B$14/'Financial costs'!$B$16 + $A33*2*'Financial costs'!$D$24*$L$2*(1+'Financial costs'!$B$26)^(AE$3-1) + $A33*2*'Financial costs'!$B$18*$L$2+'Financial costs'!$B$9</f>
        <v>735728.79204364296</v>
      </c>
      <c r="AF33" s="3">
        <f>$A33*$J$2/$H$2*2*'Financial costs'!$B$14/'Financial costs'!$B$16 + $A33*2*'Financial costs'!$D$24*$L$2*(1+'Financial costs'!$B$26)^(AF$3-1) + $A33*2*'Financial costs'!$B$18*$L$2+'Financial costs'!$B$9-'Financial costs'!$B$10*'Financial costs'!$B$8</f>
        <v>84593.134551182506</v>
      </c>
    </row>
    <row r="34" spans="1:32" x14ac:dyDescent="0.25">
      <c r="A34">
        <v>340</v>
      </c>
      <c r="B34" s="2">
        <f t="shared" si="0"/>
        <v>13010173.758360185</v>
      </c>
      <c r="C34" s="3">
        <f>$A34*$J$2/$H$2*2*'Financial costs'!$B$14/'Financial costs'!$B$16 + $A34*2*'Financial costs'!$D$24*$L$2*(1+'Financial costs'!$B$26)^(C$3-1) + $A34*2*'Financial costs'!$B$18*$L$2+'Financial costs'!$B$8+'Financial costs'!$B$9</f>
        <v>2541691.6825396824</v>
      </c>
      <c r="D34" s="3">
        <f>$A34*$J$2/$H$2*2*'Financial costs'!$B$14/'Financial costs'!$B$16 + $A34*2*'Financial costs'!$D$24*$L$2*(1+'Financial costs'!$B$26)^(D$3-1) + $A34*2*'Financial costs'!$B$18*$L$2+'Financial costs'!$B$9</f>
        <v>672549.95111111109</v>
      </c>
      <c r="E34" s="3">
        <f>$A34*$J$2/$H$2*2*'Financial costs'!$B$14/'Financial costs'!$B$16 + $A34*2*'Financial costs'!$D$24*$L$2*(1+'Financial costs'!$B$26)^(E$3-1) + $A34*2*'Financial costs'!$B$18*$L$2+'Financial costs'!$B$9</f>
        <v>674882.52791111113</v>
      </c>
      <c r="F34" s="3">
        <f>$A34*$J$2/$H$2*2*'Financial costs'!$B$14/'Financial costs'!$B$16 + $A34*2*'Financial costs'!$D$24*$L$2*(1+'Financial costs'!$B$26)^(F$3-1) + $A34*2*'Financial costs'!$B$18*$L$2+'Financial costs'!$B$9</f>
        <v>677261.75624711113</v>
      </c>
      <c r="G34" s="3">
        <f>$A34*$J$2/$H$2*2*'Financial costs'!$B$14/'Financial costs'!$B$16 + $A34*2*'Financial costs'!$D$24*$L$2*(1+'Financial costs'!$B$26)^(G$3-1) + $A34*2*'Financial costs'!$B$18*$L$2+'Financial costs'!$B$9</f>
        <v>679688.56914983108</v>
      </c>
      <c r="H34" s="3">
        <f>$A34*$J$2/$H$2*2*'Financial costs'!$B$14/'Financial costs'!$B$16 + $A34*2*'Financial costs'!$D$24*$L$2*(1+'Financial costs'!$B$26)^(H$3-1) + $A34*2*'Financial costs'!$B$18*$L$2+'Financial costs'!$B$9</f>
        <v>682163.91831060546</v>
      </c>
      <c r="I34" s="3">
        <f>$A34*$J$2/$H$2*2*'Financial costs'!$B$14/'Financial costs'!$B$16 + $A34*2*'Financial costs'!$D$24*$L$2*(1+'Financial costs'!$B$26)^(I$3-1) + $A34*2*'Financial costs'!$B$18*$L$2+'Financial costs'!$B$9</f>
        <v>684688.77445459552</v>
      </c>
      <c r="J34" s="3">
        <f>$A34*$J$2/$H$2*2*'Financial costs'!$B$14/'Financial costs'!$B$16 + $A34*2*'Financial costs'!$D$24*$L$2*(1+'Financial costs'!$B$26)^(J$3-1) + $A34*2*'Financial costs'!$B$18*$L$2+'Financial costs'!$B$9</f>
        <v>687264.12772146508</v>
      </c>
      <c r="K34" s="3">
        <f>$A34*$J$2/$H$2*2*'Financial costs'!$B$14/'Financial costs'!$B$16 + $A34*2*'Financial costs'!$D$24*$L$2*(1+'Financial costs'!$B$26)^(K$3-1) + $A34*2*'Financial costs'!$B$18*$L$2+'Financial costs'!$B$9</f>
        <v>689890.98805367225</v>
      </c>
      <c r="L34" s="3">
        <f>$A34*$J$2/$H$2*2*'Financial costs'!$B$14/'Financial costs'!$B$16 + $A34*2*'Financial costs'!$D$24*$L$2*(1+'Financial costs'!$B$26)^(L$3-1) + $A34*2*'Financial costs'!$B$18*$L$2+'Financial costs'!$B$9</f>
        <v>692570.3855925235</v>
      </c>
      <c r="M34" s="3">
        <f>$A34*$J$2/$H$2*2*'Financial costs'!$B$14/'Financial costs'!$B$16 + $A34*2*'Financial costs'!$D$24*$L$2*(1+'Financial costs'!$B$26)^(M$3-1) + $A34*2*'Financial costs'!$B$18*$L$2+'Financial costs'!$B$9</f>
        <v>695303.37108215166</v>
      </c>
      <c r="N34" s="3">
        <f>$A34*$J$2/$H$2*2*'Financial costs'!$B$14/'Financial costs'!$B$16 + $A34*2*'Financial costs'!$D$24*$L$2*(1+'Financial costs'!$B$26)^(N$3-1) + $A34*2*'Financial costs'!$B$18*$L$2+'Financial costs'!$B$9</f>
        <v>698091.0162815724</v>
      </c>
      <c r="O34" s="3">
        <f>$A34*$J$2/$H$2*2*'Financial costs'!$B$14/'Financial costs'!$B$16 + $A34*2*'Financial costs'!$D$24*$L$2*(1+'Financial costs'!$B$26)^(O$3-1) + $A34*2*'Financial costs'!$B$18*$L$2+'Financial costs'!$B$9</f>
        <v>700934.41438498162</v>
      </c>
      <c r="P34" s="3">
        <f>$A34*$J$2/$H$2*2*'Financial costs'!$B$14/'Financial costs'!$B$16 + $A34*2*'Financial costs'!$D$24*$L$2*(1+'Financial costs'!$B$26)^(P$3-1) + $A34*2*'Financial costs'!$B$18*$L$2+'Financial costs'!$B$9</f>
        <v>703834.68045045901</v>
      </c>
      <c r="Q34" s="3">
        <f>$A34*$J$2/$H$2*2*'Financial costs'!$B$14/'Financial costs'!$B$16 + $A34*2*'Financial costs'!$D$24*$L$2*(1+'Financial costs'!$B$26)^(Q$3-1) + $A34*2*'Financial costs'!$B$18*$L$2+'Financial costs'!$B$9</f>
        <v>706792.95183724607</v>
      </c>
      <c r="R34" s="3">
        <f>$A34*$J$2/$H$2*2*'Financial costs'!$B$14/'Financial costs'!$B$16 + $A34*2*'Financial costs'!$D$24*$L$2*(1+'Financial costs'!$B$26)^(R$3-1) + $A34*2*'Financial costs'!$B$18*$L$2+'Financial costs'!$B$9</f>
        <v>709810.38865176868</v>
      </c>
      <c r="S34" s="3">
        <f>$A34*$J$2/$H$2*2*'Financial costs'!$B$14/'Financial costs'!$B$16 + $A34*2*'Financial costs'!$D$24*$L$2*(1+'Financial costs'!$B$26)^(S$3-1) + $A34*2*'Financial costs'!$B$18*$L$2+'Financial costs'!$B$9</f>
        <v>712888.17420258187</v>
      </c>
      <c r="T34" s="3">
        <f>$A34*$J$2/$H$2*2*'Financial costs'!$B$14/'Financial costs'!$B$16 + $A34*2*'Financial costs'!$D$24*$L$2*(1+'Financial costs'!$B$26)^(T$3-1) + $A34*2*'Financial costs'!$B$18*$L$2+'Financial costs'!$B$9</f>
        <v>716027.51546441135</v>
      </c>
      <c r="U34" s="3">
        <f>$A34*$J$2/$H$2*2*'Financial costs'!$B$14/'Financial costs'!$B$16 + $A34*2*'Financial costs'!$D$24*$L$2*(1+'Financial costs'!$B$26)^(U$3-1) + $A34*2*'Financial costs'!$B$18*$L$2+'Financial costs'!$B$9</f>
        <v>719229.64355147723</v>
      </c>
      <c r="V34" s="3">
        <f>$A34*$J$2/$H$2*2*'Financial costs'!$B$14/'Financial costs'!$B$16 + $A34*2*'Financial costs'!$D$24*$L$2*(1+'Financial costs'!$B$26)^(V$3-1) + $A34*2*'Financial costs'!$B$18*$L$2+'Financial costs'!$B$9</f>
        <v>722495.81420028466</v>
      </c>
      <c r="W34" s="3">
        <f>$A34*$J$2/$H$2*2*'Financial costs'!$B$14/'Financial costs'!$B$16 + $A34*2*'Financial costs'!$D$24*$L$2*(1+'Financial costs'!$B$26)^(W$3-1) + $A34*2*'Financial costs'!$B$18*$L$2+'Financial costs'!$B$9</f>
        <v>725827.30826206808</v>
      </c>
      <c r="X34" s="3">
        <f>$A34*$J$2/$H$2*2*'Financial costs'!$B$14/'Financial costs'!$B$16 + $A34*2*'Financial costs'!$D$24*$L$2*(1+'Financial costs'!$B$26)^(X$3-1) + $A34*2*'Financial costs'!$B$18*$L$2+'Financial costs'!$B$9</f>
        <v>729225.43220508727</v>
      </c>
      <c r="Y34" s="3">
        <f>$A34*$J$2/$H$2*2*'Financial costs'!$B$14/'Financial costs'!$B$16 + $A34*2*'Financial costs'!$D$24*$L$2*(1+'Financial costs'!$B$26)^(Y$3-1) + $A34*2*'Financial costs'!$B$18*$L$2+'Financial costs'!$B$9</f>
        <v>732691.51862696675</v>
      </c>
      <c r="Z34" s="3">
        <f>$A34*$J$2/$H$2*2*'Financial costs'!$B$14/'Financial costs'!$B$16 + $A34*2*'Financial costs'!$D$24*$L$2*(1+'Financial costs'!$B$26)^(Z$3-1) + $A34*2*'Financial costs'!$B$18*$L$2+'Financial costs'!$B$9</f>
        <v>736226.92677728389</v>
      </c>
      <c r="AA34" s="3">
        <f>$A34*$J$2/$H$2*2*'Financial costs'!$B$14/'Financial costs'!$B$16 + $A34*2*'Financial costs'!$D$24*$L$2*(1+'Financial costs'!$B$26)^(AA$3-1) + $A34*2*'Financial costs'!$B$18*$L$2+'Financial costs'!$B$9</f>
        <v>739833.04309060727</v>
      </c>
      <c r="AB34" s="3">
        <f>$A34*$J$2/$H$2*2*'Financial costs'!$B$14/'Financial costs'!$B$16 + $A34*2*'Financial costs'!$D$24*$L$2*(1+'Financial costs'!$B$26)^(AB$3-1) + $A34*2*'Financial costs'!$B$18*$L$2+'Financial costs'!$B$9</f>
        <v>743511.28173019714</v>
      </c>
      <c r="AC34" s="3">
        <f>$A34*$J$2/$H$2*2*'Financial costs'!$B$14/'Financial costs'!$B$16 + $A34*2*'Financial costs'!$D$24*$L$2*(1+'Financial costs'!$B$26)^(AC$3-1) + $A34*2*'Financial costs'!$B$18*$L$2+'Financial costs'!$B$9</f>
        <v>747263.08514257893</v>
      </c>
      <c r="AD34" s="3">
        <f>$A34*$J$2/$H$2*2*'Financial costs'!$B$14/'Financial costs'!$B$16 + $A34*2*'Financial costs'!$D$24*$L$2*(1+'Financial costs'!$B$26)^(AD$3-1) + $A34*2*'Financial costs'!$B$18*$L$2+'Financial costs'!$B$9</f>
        <v>751089.92462320835</v>
      </c>
      <c r="AE34" s="3">
        <f>$A34*$J$2/$H$2*2*'Financial costs'!$B$14/'Financial costs'!$B$16 + $A34*2*'Financial costs'!$D$24*$L$2*(1+'Financial costs'!$B$26)^(AE$3-1) + $A34*2*'Financial costs'!$B$18*$L$2+'Financial costs'!$B$9</f>
        <v>754993.30089345027</v>
      </c>
      <c r="AF34" s="3">
        <f>$A34*$J$2/$H$2*2*'Financial costs'!$B$14/'Financial costs'!$B$16 + $A34*2*'Financial costs'!$D$24*$L$2*(1+'Financial costs'!$B$26)^(AF$3-1) + $A34*2*'Financial costs'!$B$18*$L$2+'Financial costs'!$B$9-'Financial costs'!$B$10*'Financial costs'!$B$8</f>
        <v>103974.74468909716</v>
      </c>
    </row>
    <row r="35" spans="1:32" x14ac:dyDescent="0.25">
      <c r="A35">
        <v>350</v>
      </c>
      <c r="B35" s="2">
        <f t="shared" si="0"/>
        <v>13294990.454519652</v>
      </c>
      <c r="C35" s="3">
        <f>$A35*$J$2/$H$2*2*'Financial costs'!$B$14/'Financial costs'!$B$16 + $A35*2*'Financial costs'!$D$24*$L$2*(1+'Financial costs'!$B$26)^(C$3-1) + $A35*2*'Financial costs'!$B$18*$L$2+'Financial costs'!$B$8+'Financial costs'!$B$9</f>
        <v>2558464.1269841269</v>
      </c>
      <c r="D35" s="3">
        <f>$A35*$J$2/$H$2*2*'Financial costs'!$B$14/'Financial costs'!$B$16 + $A35*2*'Financial costs'!$D$24*$L$2*(1+'Financial costs'!$B$26)^(D$3-1) + $A35*2*'Financial costs'!$B$18*$L$2+'Financial costs'!$B$9</f>
        <v>689389.6555555556</v>
      </c>
      <c r="E35" s="3">
        <f>$A35*$J$2/$H$2*2*'Financial costs'!$B$14/'Financial costs'!$B$16 + $A35*2*'Financial costs'!$D$24*$L$2*(1+'Financial costs'!$B$26)^(E$3-1) + $A35*2*'Financial costs'!$B$18*$L$2+'Financial costs'!$B$9</f>
        <v>691790.83755555563</v>
      </c>
      <c r="F35" s="3">
        <f>$A35*$J$2/$H$2*2*'Financial costs'!$B$14/'Financial costs'!$B$16 + $A35*2*'Financial costs'!$D$24*$L$2*(1+'Financial costs'!$B$26)^(F$3-1) + $A35*2*'Financial costs'!$B$18*$L$2+'Financial costs'!$B$9</f>
        <v>694240.04319555569</v>
      </c>
      <c r="G35" s="3">
        <f>$A35*$J$2/$H$2*2*'Financial costs'!$B$14/'Financial costs'!$B$16 + $A35*2*'Financial costs'!$D$24*$L$2*(1+'Financial costs'!$B$26)^(G$3-1) + $A35*2*'Financial costs'!$B$18*$L$2+'Financial costs'!$B$9</f>
        <v>696738.23294835561</v>
      </c>
      <c r="H35" s="3">
        <f>$A35*$J$2/$H$2*2*'Financial costs'!$B$14/'Financial costs'!$B$16 + $A35*2*'Financial costs'!$D$24*$L$2*(1+'Financial costs'!$B$26)^(H$3-1) + $A35*2*'Financial costs'!$B$18*$L$2+'Financial costs'!$B$9</f>
        <v>699286.38649621163</v>
      </c>
      <c r="I35" s="3">
        <f>$A35*$J$2/$H$2*2*'Financial costs'!$B$14/'Financial costs'!$B$16 + $A35*2*'Financial costs'!$D$24*$L$2*(1+'Financial costs'!$B$26)^(I$3-1) + $A35*2*'Financial costs'!$B$18*$L$2+'Financial costs'!$B$9</f>
        <v>701885.50311502465</v>
      </c>
      <c r="J35" s="3">
        <f>$A35*$J$2/$H$2*2*'Financial costs'!$B$14/'Financial costs'!$B$16 + $A35*2*'Financial costs'!$D$24*$L$2*(1+'Financial costs'!$B$26)^(J$3-1) + $A35*2*'Financial costs'!$B$18*$L$2+'Financial costs'!$B$9</f>
        <v>704536.60206621408</v>
      </c>
      <c r="K35" s="3">
        <f>$A35*$J$2/$H$2*2*'Financial costs'!$B$14/'Financial costs'!$B$16 + $A35*2*'Financial costs'!$D$24*$L$2*(1+'Financial costs'!$B$26)^(K$3-1) + $A35*2*'Financial costs'!$B$18*$L$2+'Financial costs'!$B$9</f>
        <v>707240.72299642721</v>
      </c>
      <c r="L35" s="3">
        <f>$A35*$J$2/$H$2*2*'Financial costs'!$B$14/'Financial costs'!$B$16 + $A35*2*'Financial costs'!$D$24*$L$2*(1+'Financial costs'!$B$26)^(L$3-1) + $A35*2*'Financial costs'!$B$18*$L$2+'Financial costs'!$B$9</f>
        <v>709998.92634524475</v>
      </c>
      <c r="M35" s="3">
        <f>$A35*$J$2/$H$2*2*'Financial costs'!$B$14/'Financial costs'!$B$16 + $A35*2*'Financial costs'!$D$24*$L$2*(1+'Financial costs'!$B$26)^(M$3-1) + $A35*2*'Financial costs'!$B$18*$L$2+'Financial costs'!$B$9</f>
        <v>712812.29376103845</v>
      </c>
      <c r="N35" s="3">
        <f>$A35*$J$2/$H$2*2*'Financial costs'!$B$14/'Financial costs'!$B$16 + $A35*2*'Financial costs'!$D$24*$L$2*(1+'Financial costs'!$B$26)^(N$3-1) + $A35*2*'Financial costs'!$B$18*$L$2+'Financial costs'!$B$9</f>
        <v>715681.92852514819</v>
      </c>
      <c r="O35" s="3">
        <f>$A35*$J$2/$H$2*2*'Financial costs'!$B$14/'Financial costs'!$B$16 + $A35*2*'Financial costs'!$D$24*$L$2*(1+'Financial costs'!$B$26)^(O$3-1) + $A35*2*'Financial costs'!$B$18*$L$2+'Financial costs'!$B$9</f>
        <v>718608.95598454005</v>
      </c>
      <c r="P35" s="3">
        <f>$A35*$J$2/$H$2*2*'Financial costs'!$B$14/'Financial costs'!$B$16 + $A35*2*'Financial costs'!$D$24*$L$2*(1+'Financial costs'!$B$26)^(P$3-1) + $A35*2*'Financial costs'!$B$18*$L$2+'Financial costs'!$B$9</f>
        <v>721594.5239931196</v>
      </c>
      <c r="Q35" s="3">
        <f>$A35*$J$2/$H$2*2*'Financial costs'!$B$14/'Financial costs'!$B$16 + $A35*2*'Financial costs'!$D$24*$L$2*(1+'Financial costs'!$B$26)^(Q$3-1) + $A35*2*'Financial costs'!$B$18*$L$2+'Financial costs'!$B$9</f>
        <v>724639.80336187105</v>
      </c>
      <c r="R35" s="3">
        <f>$A35*$J$2/$H$2*2*'Financial costs'!$B$14/'Financial costs'!$B$16 + $A35*2*'Financial costs'!$D$24*$L$2*(1+'Financial costs'!$B$26)^(R$3-1) + $A35*2*'Financial costs'!$B$18*$L$2+'Financial costs'!$B$9</f>
        <v>727745.98831799719</v>
      </c>
      <c r="S35" s="3">
        <f>$A35*$J$2/$H$2*2*'Financial costs'!$B$14/'Financial costs'!$B$16 + $A35*2*'Financial costs'!$D$24*$L$2*(1+'Financial costs'!$B$26)^(S$3-1) + $A35*2*'Financial costs'!$B$18*$L$2+'Financial costs'!$B$9</f>
        <v>730914.29697324615</v>
      </c>
      <c r="T35" s="3">
        <f>$A35*$J$2/$H$2*2*'Financial costs'!$B$14/'Financial costs'!$B$16 + $A35*2*'Financial costs'!$D$24*$L$2*(1+'Financial costs'!$B$26)^(T$3-1) + $A35*2*'Financial costs'!$B$18*$L$2+'Financial costs'!$B$9</f>
        <v>734145.97180159995</v>
      </c>
      <c r="U35" s="3">
        <f>$A35*$J$2/$H$2*2*'Financial costs'!$B$14/'Financial costs'!$B$16 + $A35*2*'Financial costs'!$D$24*$L$2*(1+'Financial costs'!$B$26)^(U$3-1) + $A35*2*'Financial costs'!$B$18*$L$2+'Financial costs'!$B$9</f>
        <v>737442.28012652078</v>
      </c>
      <c r="V35" s="3">
        <f>$A35*$J$2/$H$2*2*'Financial costs'!$B$14/'Financial costs'!$B$16 + $A35*2*'Financial costs'!$D$24*$L$2*(1+'Financial costs'!$B$26)^(V$3-1) + $A35*2*'Financial costs'!$B$18*$L$2+'Financial costs'!$B$9</f>
        <v>740804.51461794018</v>
      </c>
      <c r="W35" s="3">
        <f>$A35*$J$2/$H$2*2*'Financial costs'!$B$14/'Financial costs'!$B$16 + $A35*2*'Financial costs'!$D$24*$L$2*(1+'Financial costs'!$B$26)^(W$3-1) + $A35*2*'Financial costs'!$B$18*$L$2+'Financial costs'!$B$9</f>
        <v>744233.99379918771</v>
      </c>
      <c r="X35" s="3">
        <f>$A35*$J$2/$H$2*2*'Financial costs'!$B$14/'Financial costs'!$B$16 + $A35*2*'Financial costs'!$D$24*$L$2*(1+'Financial costs'!$B$26)^(X$3-1) + $A35*2*'Financial costs'!$B$18*$L$2+'Financial costs'!$B$9</f>
        <v>747732.06256406032</v>
      </c>
      <c r="Y35" s="3">
        <f>$A35*$J$2/$H$2*2*'Financial costs'!$B$14/'Financial costs'!$B$16 + $A35*2*'Financial costs'!$D$24*$L$2*(1+'Financial costs'!$B$26)^(Y$3-1) + $A35*2*'Financial costs'!$B$18*$L$2+'Financial costs'!$B$9</f>
        <v>751300.09270423045</v>
      </c>
      <c r="Z35" s="3">
        <f>$A35*$J$2/$H$2*2*'Financial costs'!$B$14/'Financial costs'!$B$16 + $A35*2*'Financial costs'!$D$24*$L$2*(1+'Financial costs'!$B$26)^(Z$3-1) + $A35*2*'Financial costs'!$B$18*$L$2+'Financial costs'!$B$9</f>
        <v>754939.48344720399</v>
      </c>
      <c r="AA35" s="3">
        <f>$A35*$J$2/$H$2*2*'Financial costs'!$B$14/'Financial costs'!$B$16 + $A35*2*'Financial costs'!$D$24*$L$2*(1+'Financial costs'!$B$26)^(AA$3-1) + $A35*2*'Financial costs'!$B$18*$L$2+'Financial costs'!$B$9</f>
        <v>758651.66200503695</v>
      </c>
      <c r="AB35" s="3">
        <f>$A35*$J$2/$H$2*2*'Financial costs'!$B$14/'Financial costs'!$B$16 + $A35*2*'Financial costs'!$D$24*$L$2*(1+'Financial costs'!$B$26)^(AB$3-1) + $A35*2*'Financial costs'!$B$18*$L$2+'Financial costs'!$B$9</f>
        <v>762438.08413402666</v>
      </c>
      <c r="AC35" s="3">
        <f>$A35*$J$2/$H$2*2*'Financial costs'!$B$14/'Financial costs'!$B$16 + $A35*2*'Financial costs'!$D$24*$L$2*(1+'Financial costs'!$B$26)^(AC$3-1) + $A35*2*'Financial costs'!$B$18*$L$2+'Financial costs'!$B$9</f>
        <v>766300.234705596</v>
      </c>
      <c r="AD35" s="3">
        <f>$A35*$J$2/$H$2*2*'Financial costs'!$B$14/'Financial costs'!$B$16 + $A35*2*'Financial costs'!$D$24*$L$2*(1+'Financial costs'!$B$26)^(AD$3-1) + $A35*2*'Financial costs'!$B$18*$L$2+'Financial costs'!$B$9</f>
        <v>770239.62828859687</v>
      </c>
      <c r="AE35" s="3">
        <f>$A35*$J$2/$H$2*2*'Financial costs'!$B$14/'Financial costs'!$B$16 + $A35*2*'Financial costs'!$D$24*$L$2*(1+'Financial costs'!$B$26)^(AE$3-1) + $A35*2*'Financial costs'!$B$18*$L$2+'Financial costs'!$B$9</f>
        <v>774257.80974325771</v>
      </c>
      <c r="AF35" s="3">
        <f>$A35*$J$2/$H$2*2*'Financial costs'!$B$14/'Financial costs'!$B$16 + $A35*2*'Financial costs'!$D$24*$L$2*(1+'Financial costs'!$B$26)^(AF$3-1) + $A35*2*'Financial costs'!$B$18*$L$2+'Financial costs'!$B$9-'Financial costs'!$B$10*'Financial costs'!$B$8</f>
        <v>123356.35482701182</v>
      </c>
    </row>
    <row r="36" spans="1:32" x14ac:dyDescent="0.25">
      <c r="A36">
        <v>360</v>
      </c>
      <c r="B36" s="2">
        <f t="shared" si="0"/>
        <v>13579807.150679121</v>
      </c>
      <c r="C36" s="3">
        <f>$A36*$J$2/$H$2*2*'Financial costs'!$B$14/'Financial costs'!$B$16 + $A36*2*'Financial costs'!$D$24*$L$2*(1+'Financial costs'!$B$26)^(C$3-1) + $A36*2*'Financial costs'!$B$18*$L$2+'Financial costs'!$B$8+'Financial costs'!$B$9</f>
        <v>2575236.5714285714</v>
      </c>
      <c r="D36" s="3">
        <f>$A36*$J$2/$H$2*2*'Financial costs'!$B$14/'Financial costs'!$B$16 + $A36*2*'Financial costs'!$D$24*$L$2*(1+'Financial costs'!$B$26)^(D$3-1) + $A36*2*'Financial costs'!$B$18*$L$2+'Financial costs'!$B$9</f>
        <v>706229.3600000001</v>
      </c>
      <c r="E36" s="3">
        <f>$A36*$J$2/$H$2*2*'Financial costs'!$B$14/'Financial costs'!$B$16 + $A36*2*'Financial costs'!$D$24*$L$2*(1+'Financial costs'!$B$26)^(E$3-1) + $A36*2*'Financial costs'!$B$18*$L$2+'Financial costs'!$B$9</f>
        <v>708699.14720000001</v>
      </c>
      <c r="F36" s="3">
        <f>$A36*$J$2/$H$2*2*'Financial costs'!$B$14/'Financial costs'!$B$16 + $A36*2*'Financial costs'!$D$24*$L$2*(1+'Financial costs'!$B$26)^(F$3-1) + $A36*2*'Financial costs'!$B$18*$L$2+'Financial costs'!$B$9</f>
        <v>711218.33014400001</v>
      </c>
      <c r="G36" s="3">
        <f>$A36*$J$2/$H$2*2*'Financial costs'!$B$14/'Financial costs'!$B$16 + $A36*2*'Financial costs'!$D$24*$L$2*(1+'Financial costs'!$B$26)^(G$3-1) + $A36*2*'Financial costs'!$B$18*$L$2+'Financial costs'!$B$9</f>
        <v>713787.89674688014</v>
      </c>
      <c r="H36" s="3">
        <f>$A36*$J$2/$H$2*2*'Financial costs'!$B$14/'Financial costs'!$B$16 + $A36*2*'Financial costs'!$D$24*$L$2*(1+'Financial costs'!$B$26)^(H$3-1) + $A36*2*'Financial costs'!$B$18*$L$2+'Financial costs'!$B$9</f>
        <v>716408.85468181758</v>
      </c>
      <c r="I36" s="3">
        <f>$A36*$J$2/$H$2*2*'Financial costs'!$B$14/'Financial costs'!$B$16 + $A36*2*'Financial costs'!$D$24*$L$2*(1+'Financial costs'!$B$26)^(I$3-1) + $A36*2*'Financial costs'!$B$18*$L$2+'Financial costs'!$B$9</f>
        <v>719082.23177545401</v>
      </c>
      <c r="J36" s="3">
        <f>$A36*$J$2/$H$2*2*'Financial costs'!$B$14/'Financial costs'!$B$16 + $A36*2*'Financial costs'!$D$24*$L$2*(1+'Financial costs'!$B$26)^(J$3-1) + $A36*2*'Financial costs'!$B$18*$L$2+'Financial costs'!$B$9</f>
        <v>721809.07641096297</v>
      </c>
      <c r="K36" s="3">
        <f>$A36*$J$2/$H$2*2*'Financial costs'!$B$14/'Financial costs'!$B$16 + $A36*2*'Financial costs'!$D$24*$L$2*(1+'Financial costs'!$B$26)^(K$3-1) + $A36*2*'Financial costs'!$B$18*$L$2+'Financial costs'!$B$9</f>
        <v>724590.45793918241</v>
      </c>
      <c r="L36" s="3">
        <f>$A36*$J$2/$H$2*2*'Financial costs'!$B$14/'Financial costs'!$B$16 + $A36*2*'Financial costs'!$D$24*$L$2*(1+'Financial costs'!$B$26)^(L$3-1) + $A36*2*'Financial costs'!$B$18*$L$2+'Financial costs'!$B$9</f>
        <v>727427.467097966</v>
      </c>
      <c r="M36" s="3">
        <f>$A36*$J$2/$H$2*2*'Financial costs'!$B$14/'Financial costs'!$B$16 + $A36*2*'Financial costs'!$D$24*$L$2*(1+'Financial costs'!$B$26)^(M$3-1) + $A36*2*'Financial costs'!$B$18*$L$2+'Financial costs'!$B$9</f>
        <v>730321.21643992537</v>
      </c>
      <c r="N36" s="3">
        <f>$A36*$J$2/$H$2*2*'Financial costs'!$B$14/'Financial costs'!$B$16 + $A36*2*'Financial costs'!$D$24*$L$2*(1+'Financial costs'!$B$26)^(N$3-1) + $A36*2*'Financial costs'!$B$18*$L$2+'Financial costs'!$B$9</f>
        <v>733272.84076872375</v>
      </c>
      <c r="O36" s="3">
        <f>$A36*$J$2/$H$2*2*'Financial costs'!$B$14/'Financial costs'!$B$16 + $A36*2*'Financial costs'!$D$24*$L$2*(1+'Financial costs'!$B$26)^(O$3-1) + $A36*2*'Financial costs'!$B$18*$L$2+'Financial costs'!$B$9</f>
        <v>736283.49758409825</v>
      </c>
      <c r="P36" s="3">
        <f>$A36*$J$2/$H$2*2*'Financial costs'!$B$14/'Financial costs'!$B$16 + $A36*2*'Financial costs'!$D$24*$L$2*(1+'Financial costs'!$B$26)^(P$3-1) + $A36*2*'Financial costs'!$B$18*$L$2+'Financial costs'!$B$9</f>
        <v>739354.36753578018</v>
      </c>
      <c r="Q36" s="3">
        <f>$A36*$J$2/$H$2*2*'Financial costs'!$B$14/'Financial costs'!$B$16 + $A36*2*'Financial costs'!$D$24*$L$2*(1+'Financial costs'!$B$26)^(Q$3-1) + $A36*2*'Financial costs'!$B$18*$L$2+'Financial costs'!$B$9</f>
        <v>742486.65488649579</v>
      </c>
      <c r="R36" s="3">
        <f>$A36*$J$2/$H$2*2*'Financial costs'!$B$14/'Financial costs'!$B$16 + $A36*2*'Financial costs'!$D$24*$L$2*(1+'Financial costs'!$B$26)^(R$3-1) + $A36*2*'Financial costs'!$B$18*$L$2+'Financial costs'!$B$9</f>
        <v>745681.58798422571</v>
      </c>
      <c r="S36" s="3">
        <f>$A36*$J$2/$H$2*2*'Financial costs'!$B$14/'Financial costs'!$B$16 + $A36*2*'Financial costs'!$D$24*$L$2*(1+'Financial costs'!$B$26)^(S$3-1) + $A36*2*'Financial costs'!$B$18*$L$2+'Financial costs'!$B$9</f>
        <v>748940.4197439102</v>
      </c>
      <c r="T36" s="3">
        <f>$A36*$J$2/$H$2*2*'Financial costs'!$B$14/'Financial costs'!$B$16 + $A36*2*'Financial costs'!$D$24*$L$2*(1+'Financial costs'!$B$26)^(T$3-1) + $A36*2*'Financial costs'!$B$18*$L$2+'Financial costs'!$B$9</f>
        <v>752264.42813878856</v>
      </c>
      <c r="U36" s="3">
        <f>$A36*$J$2/$H$2*2*'Financial costs'!$B$14/'Financial costs'!$B$16 + $A36*2*'Financial costs'!$D$24*$L$2*(1+'Financial costs'!$B$26)^(U$3-1) + $A36*2*'Financial costs'!$B$18*$L$2+'Financial costs'!$B$9</f>
        <v>755654.91670156433</v>
      </c>
      <c r="V36" s="3">
        <f>$A36*$J$2/$H$2*2*'Financial costs'!$B$14/'Financial costs'!$B$16 + $A36*2*'Financial costs'!$D$24*$L$2*(1+'Financial costs'!$B$26)^(V$3-1) + $A36*2*'Financial costs'!$B$18*$L$2+'Financial costs'!$B$9</f>
        <v>759113.21503559547</v>
      </c>
      <c r="W36" s="3">
        <f>$A36*$J$2/$H$2*2*'Financial costs'!$B$14/'Financial costs'!$B$16 + $A36*2*'Financial costs'!$D$24*$L$2*(1+'Financial costs'!$B$26)^(W$3-1) + $A36*2*'Financial costs'!$B$18*$L$2+'Financial costs'!$B$9</f>
        <v>762640.67933630745</v>
      </c>
      <c r="X36" s="3">
        <f>$A36*$J$2/$H$2*2*'Financial costs'!$B$14/'Financial costs'!$B$16 + $A36*2*'Financial costs'!$D$24*$L$2*(1+'Financial costs'!$B$26)^(X$3-1) + $A36*2*'Financial costs'!$B$18*$L$2+'Financial costs'!$B$9</f>
        <v>766238.69292303361</v>
      </c>
      <c r="Y36" s="3">
        <f>$A36*$J$2/$H$2*2*'Financial costs'!$B$14/'Financial costs'!$B$16 + $A36*2*'Financial costs'!$D$24*$L$2*(1+'Financial costs'!$B$26)^(Y$3-1) + $A36*2*'Financial costs'!$B$18*$L$2+'Financial costs'!$B$9</f>
        <v>769908.66678149428</v>
      </c>
      <c r="Z36" s="3">
        <f>$A36*$J$2/$H$2*2*'Financial costs'!$B$14/'Financial costs'!$B$16 + $A36*2*'Financial costs'!$D$24*$L$2*(1+'Financial costs'!$B$26)^(Z$3-1) + $A36*2*'Financial costs'!$B$18*$L$2+'Financial costs'!$B$9</f>
        <v>773652.0401171241</v>
      </c>
      <c r="AA36" s="3">
        <f>$A36*$J$2/$H$2*2*'Financial costs'!$B$14/'Financial costs'!$B$16 + $A36*2*'Financial costs'!$D$24*$L$2*(1+'Financial costs'!$B$26)^(AA$3-1) + $A36*2*'Financial costs'!$B$18*$L$2+'Financial costs'!$B$9</f>
        <v>777470.28091946663</v>
      </c>
      <c r="AB36" s="3">
        <f>$A36*$J$2/$H$2*2*'Financial costs'!$B$14/'Financial costs'!$B$16 + $A36*2*'Financial costs'!$D$24*$L$2*(1+'Financial costs'!$B$26)^(AB$3-1) + $A36*2*'Financial costs'!$B$18*$L$2+'Financial costs'!$B$9</f>
        <v>781364.88653785596</v>
      </c>
      <c r="AC36" s="3">
        <f>$A36*$J$2/$H$2*2*'Financial costs'!$B$14/'Financial costs'!$B$16 + $A36*2*'Financial costs'!$D$24*$L$2*(1+'Financial costs'!$B$26)^(AC$3-1) + $A36*2*'Financial costs'!$B$18*$L$2+'Financial costs'!$B$9</f>
        <v>785337.38426861307</v>
      </c>
      <c r="AD36" s="3">
        <f>$A36*$J$2/$H$2*2*'Financial costs'!$B$14/'Financial costs'!$B$16 + $A36*2*'Financial costs'!$D$24*$L$2*(1+'Financial costs'!$B$26)^(AD$3-1) + $A36*2*'Financial costs'!$B$18*$L$2+'Financial costs'!$B$9</f>
        <v>789389.33195398538</v>
      </c>
      <c r="AE36" s="3">
        <f>$A36*$J$2/$H$2*2*'Financial costs'!$B$14/'Financial costs'!$B$16 + $A36*2*'Financial costs'!$D$24*$L$2*(1+'Financial costs'!$B$26)^(AE$3-1) + $A36*2*'Financial costs'!$B$18*$L$2+'Financial costs'!$B$9</f>
        <v>793522.31859306502</v>
      </c>
      <c r="AF36" s="3">
        <f>$A36*$J$2/$H$2*2*'Financial costs'!$B$14/'Financial costs'!$B$16 + $A36*2*'Financial costs'!$D$24*$L$2*(1+'Financial costs'!$B$26)^(AF$3-1) + $A36*2*'Financial costs'!$B$18*$L$2+'Financial costs'!$B$9-'Financial costs'!$B$10*'Financial costs'!$B$8</f>
        <v>142737.96496492636</v>
      </c>
    </row>
    <row r="37" spans="1:32" x14ac:dyDescent="0.25">
      <c r="A37">
        <v>370</v>
      </c>
      <c r="B37" s="2">
        <f t="shared" si="0"/>
        <v>13864623.84683859</v>
      </c>
      <c r="C37" s="3">
        <f>$A37*$J$2/$H$2*2*'Financial costs'!$B$14/'Financial costs'!$B$16 + $A37*2*'Financial costs'!$D$24*$L$2*(1+'Financial costs'!$B$26)^(C$3-1) + $A37*2*'Financial costs'!$B$18*$L$2+'Financial costs'!$B$8+'Financial costs'!$B$9</f>
        <v>2592009.0158730159</v>
      </c>
      <c r="D37" s="3">
        <f>$A37*$J$2/$H$2*2*'Financial costs'!$B$14/'Financial costs'!$B$16 + $A37*2*'Financial costs'!$D$24*$L$2*(1+'Financial costs'!$B$26)^(D$3-1) + $A37*2*'Financial costs'!$B$18*$L$2+'Financial costs'!$B$9</f>
        <v>723069.06444444449</v>
      </c>
      <c r="E37" s="3">
        <f>$A37*$J$2/$H$2*2*'Financial costs'!$B$14/'Financial costs'!$B$16 + $A37*2*'Financial costs'!$D$24*$L$2*(1+'Financial costs'!$B$26)^(E$3-1) + $A37*2*'Financial costs'!$B$18*$L$2+'Financial costs'!$B$9</f>
        <v>725607.45684444439</v>
      </c>
      <c r="F37" s="3">
        <f>$A37*$J$2/$H$2*2*'Financial costs'!$B$14/'Financial costs'!$B$16 + $A37*2*'Financial costs'!$D$24*$L$2*(1+'Financial costs'!$B$26)^(F$3-1) + $A37*2*'Financial costs'!$B$18*$L$2+'Financial costs'!$B$9</f>
        <v>728196.61709244456</v>
      </c>
      <c r="G37" s="3">
        <f>$A37*$J$2/$H$2*2*'Financial costs'!$B$14/'Financial costs'!$B$16 + $A37*2*'Financial costs'!$D$24*$L$2*(1+'Financial costs'!$B$26)^(G$3-1) + $A37*2*'Financial costs'!$B$18*$L$2+'Financial costs'!$B$9</f>
        <v>730837.56054540444</v>
      </c>
      <c r="H37" s="3">
        <f>$A37*$J$2/$H$2*2*'Financial costs'!$B$14/'Financial costs'!$B$16 + $A37*2*'Financial costs'!$D$24*$L$2*(1+'Financial costs'!$B$26)^(H$3-1) + $A37*2*'Financial costs'!$B$18*$L$2+'Financial costs'!$B$9</f>
        <v>733531.32286742376</v>
      </c>
      <c r="I37" s="3">
        <f>$A37*$J$2/$H$2*2*'Financial costs'!$B$14/'Financial costs'!$B$16 + $A37*2*'Financial costs'!$D$24*$L$2*(1+'Financial costs'!$B$26)^(I$3-1) + $A37*2*'Financial costs'!$B$18*$L$2+'Financial costs'!$B$9</f>
        <v>736278.96043588326</v>
      </c>
      <c r="J37" s="3">
        <f>$A37*$J$2/$H$2*2*'Financial costs'!$B$14/'Financial costs'!$B$16 + $A37*2*'Financial costs'!$D$24*$L$2*(1+'Financial costs'!$B$26)^(J$3-1) + $A37*2*'Financial costs'!$B$18*$L$2+'Financial costs'!$B$9</f>
        <v>739081.55075571197</v>
      </c>
      <c r="K37" s="3">
        <f>$A37*$J$2/$H$2*2*'Financial costs'!$B$14/'Financial costs'!$B$16 + $A37*2*'Financial costs'!$D$24*$L$2*(1+'Financial costs'!$B$26)^(K$3-1) + $A37*2*'Financial costs'!$B$18*$L$2+'Financial costs'!$B$9</f>
        <v>741940.19288193737</v>
      </c>
      <c r="L37" s="3">
        <f>$A37*$J$2/$H$2*2*'Financial costs'!$B$14/'Financial costs'!$B$16 + $A37*2*'Financial costs'!$D$24*$L$2*(1+'Financial costs'!$B$26)^(L$3-1) + $A37*2*'Financial costs'!$B$18*$L$2+'Financial costs'!$B$9</f>
        <v>744856.00785068725</v>
      </c>
      <c r="M37" s="3">
        <f>$A37*$J$2/$H$2*2*'Financial costs'!$B$14/'Financial costs'!$B$16 + $A37*2*'Financial costs'!$D$24*$L$2*(1+'Financial costs'!$B$26)^(M$3-1) + $A37*2*'Financial costs'!$B$18*$L$2+'Financial costs'!$B$9</f>
        <v>747830.13911881205</v>
      </c>
      <c r="N37" s="3">
        <f>$A37*$J$2/$H$2*2*'Financial costs'!$B$14/'Financial costs'!$B$16 + $A37*2*'Financial costs'!$D$24*$L$2*(1+'Financial costs'!$B$26)^(N$3-1) + $A37*2*'Financial costs'!$B$18*$L$2+'Financial costs'!$B$9</f>
        <v>750863.75301229942</v>
      </c>
      <c r="O37" s="3">
        <f>$A37*$J$2/$H$2*2*'Financial costs'!$B$14/'Financial costs'!$B$16 + $A37*2*'Financial costs'!$D$24*$L$2*(1+'Financial costs'!$B$26)^(O$3-1) + $A37*2*'Financial costs'!$B$18*$L$2+'Financial costs'!$B$9</f>
        <v>753958.03918365645</v>
      </c>
      <c r="P37" s="3">
        <f>$A37*$J$2/$H$2*2*'Financial costs'!$B$14/'Financial costs'!$B$16 + $A37*2*'Financial costs'!$D$24*$L$2*(1+'Financial costs'!$B$26)^(P$3-1) + $A37*2*'Financial costs'!$B$18*$L$2+'Financial costs'!$B$9</f>
        <v>757114.21107844077</v>
      </c>
      <c r="Q37" s="3">
        <f>$A37*$J$2/$H$2*2*'Financial costs'!$B$14/'Financial costs'!$B$16 + $A37*2*'Financial costs'!$D$24*$L$2*(1+'Financial costs'!$B$26)^(Q$3-1) + $A37*2*'Financial costs'!$B$18*$L$2+'Financial costs'!$B$9</f>
        <v>760333.50641112076</v>
      </c>
      <c r="R37" s="3">
        <f>$A37*$J$2/$H$2*2*'Financial costs'!$B$14/'Financial costs'!$B$16 + $A37*2*'Financial costs'!$D$24*$L$2*(1+'Financial costs'!$B$26)^(R$3-1) + $A37*2*'Financial costs'!$B$18*$L$2+'Financial costs'!$B$9</f>
        <v>763617.18765045423</v>
      </c>
      <c r="S37" s="3">
        <f>$A37*$J$2/$H$2*2*'Financial costs'!$B$14/'Financial costs'!$B$16 + $A37*2*'Financial costs'!$D$24*$L$2*(1+'Financial costs'!$B$26)^(S$3-1) + $A37*2*'Financial costs'!$B$18*$L$2+'Financial costs'!$B$9</f>
        <v>766966.54251457448</v>
      </c>
      <c r="T37" s="3">
        <f>$A37*$J$2/$H$2*2*'Financial costs'!$B$14/'Financial costs'!$B$16 + $A37*2*'Financial costs'!$D$24*$L$2*(1+'Financial costs'!$B$26)^(T$3-1) + $A37*2*'Financial costs'!$B$18*$L$2+'Financial costs'!$B$9</f>
        <v>770382.88447597704</v>
      </c>
      <c r="U37" s="3">
        <f>$A37*$J$2/$H$2*2*'Financial costs'!$B$14/'Financial costs'!$B$16 + $A37*2*'Financial costs'!$D$24*$L$2*(1+'Financial costs'!$B$26)^(U$3-1) + $A37*2*'Financial costs'!$B$18*$L$2+'Financial costs'!$B$9</f>
        <v>773867.55327660777</v>
      </c>
      <c r="V37" s="3">
        <f>$A37*$J$2/$H$2*2*'Financial costs'!$B$14/'Financial costs'!$B$16 + $A37*2*'Financial costs'!$D$24*$L$2*(1+'Financial costs'!$B$26)^(V$3-1) + $A37*2*'Financial costs'!$B$18*$L$2+'Financial costs'!$B$9</f>
        <v>777421.91545325099</v>
      </c>
      <c r="W37" s="3">
        <f>$A37*$J$2/$H$2*2*'Financial costs'!$B$14/'Financial costs'!$B$16 + $A37*2*'Financial costs'!$D$24*$L$2*(1+'Financial costs'!$B$26)^(W$3-1) + $A37*2*'Financial costs'!$B$18*$L$2+'Financial costs'!$B$9</f>
        <v>781047.36487342708</v>
      </c>
      <c r="X37" s="3">
        <f>$A37*$J$2/$H$2*2*'Financial costs'!$B$14/'Financial costs'!$B$16 + $A37*2*'Financial costs'!$D$24*$L$2*(1+'Financial costs'!$B$26)^(X$3-1) + $A37*2*'Financial costs'!$B$18*$L$2+'Financial costs'!$B$9</f>
        <v>784745.32328200666</v>
      </c>
      <c r="Y37" s="3">
        <f>$A37*$J$2/$H$2*2*'Financial costs'!$B$14/'Financial costs'!$B$16 + $A37*2*'Financial costs'!$D$24*$L$2*(1+'Financial costs'!$B$26)^(Y$3-1) + $A37*2*'Financial costs'!$B$18*$L$2+'Financial costs'!$B$9</f>
        <v>788517.24085875787</v>
      </c>
      <c r="Z37" s="3">
        <f>$A37*$J$2/$H$2*2*'Financial costs'!$B$14/'Financial costs'!$B$16 + $A37*2*'Financial costs'!$D$24*$L$2*(1+'Financial costs'!$B$26)^(Z$3-1) + $A37*2*'Financial costs'!$B$18*$L$2+'Financial costs'!$B$9</f>
        <v>792364.5967870442</v>
      </c>
      <c r="AA37" s="3">
        <f>$A37*$J$2/$H$2*2*'Financial costs'!$B$14/'Financial costs'!$B$16 + $A37*2*'Financial costs'!$D$24*$L$2*(1+'Financial costs'!$B$26)^(AA$3-1) + $A37*2*'Financial costs'!$B$18*$L$2+'Financial costs'!$B$9</f>
        <v>796288.8998338962</v>
      </c>
      <c r="AB37" s="3">
        <f>$A37*$J$2/$H$2*2*'Financial costs'!$B$14/'Financial costs'!$B$16 + $A37*2*'Financial costs'!$D$24*$L$2*(1+'Financial costs'!$B$26)^(AB$3-1) + $A37*2*'Financial costs'!$B$18*$L$2+'Financial costs'!$B$9</f>
        <v>800291.68894168525</v>
      </c>
      <c r="AC37" s="3">
        <f>$A37*$J$2/$H$2*2*'Financial costs'!$B$14/'Financial costs'!$B$16 + $A37*2*'Financial costs'!$D$24*$L$2*(1+'Financial costs'!$B$26)^(AC$3-1) + $A37*2*'Financial costs'!$B$18*$L$2+'Financial costs'!$B$9</f>
        <v>804374.53383163013</v>
      </c>
      <c r="AD37" s="3">
        <f>$A37*$J$2/$H$2*2*'Financial costs'!$B$14/'Financial costs'!$B$16 + $A37*2*'Financial costs'!$D$24*$L$2*(1+'Financial costs'!$B$26)^(AD$3-1) + $A37*2*'Financial costs'!$B$18*$L$2+'Financial costs'!$B$9</f>
        <v>808539.03561937367</v>
      </c>
      <c r="AE37" s="3">
        <f>$A37*$J$2/$H$2*2*'Financial costs'!$B$14/'Financial costs'!$B$16 + $A37*2*'Financial costs'!$D$24*$L$2*(1+'Financial costs'!$B$26)^(AE$3-1) + $A37*2*'Financial costs'!$B$18*$L$2+'Financial costs'!$B$9</f>
        <v>812786.82744287234</v>
      </c>
      <c r="AF37" s="3">
        <f>$A37*$J$2/$H$2*2*'Financial costs'!$B$14/'Financial costs'!$B$16 + $A37*2*'Financial costs'!$D$24*$L$2*(1+'Financial costs'!$B$26)^(AF$3-1) + $A37*2*'Financial costs'!$B$18*$L$2+'Financial costs'!$B$9-'Financial costs'!$B$10*'Financial costs'!$B$8</f>
        <v>162119.57510284102</v>
      </c>
    </row>
    <row r="38" spans="1:32" x14ac:dyDescent="0.25">
      <c r="A38">
        <v>380</v>
      </c>
      <c r="B38" s="2">
        <f t="shared" si="0"/>
        <v>14149440.542998062</v>
      </c>
      <c r="C38" s="3">
        <f>$A38*$J$2/$H$2*2*'Financial costs'!$B$14/'Financial costs'!$B$16 + $A38*2*'Financial costs'!$D$24*$L$2*(1+'Financial costs'!$B$26)^(C$3-1) + $A38*2*'Financial costs'!$B$18*$L$2+'Financial costs'!$B$8+'Financial costs'!$B$9</f>
        <v>2608781.4603174604</v>
      </c>
      <c r="D38" s="3">
        <f>$A38*$J$2/$H$2*2*'Financial costs'!$B$14/'Financial costs'!$B$16 + $A38*2*'Financial costs'!$D$24*$L$2*(1+'Financial costs'!$B$26)^(D$3-1) + $A38*2*'Financial costs'!$B$18*$L$2+'Financial costs'!$B$9</f>
        <v>739908.76888888888</v>
      </c>
      <c r="E38" s="3">
        <f>$A38*$J$2/$H$2*2*'Financial costs'!$B$14/'Financial costs'!$B$16 + $A38*2*'Financial costs'!$D$24*$L$2*(1+'Financial costs'!$B$26)^(E$3-1) + $A38*2*'Financial costs'!$B$18*$L$2+'Financial costs'!$B$9</f>
        <v>742515.76648888888</v>
      </c>
      <c r="F38" s="3">
        <f>$A38*$J$2/$H$2*2*'Financial costs'!$B$14/'Financial costs'!$B$16 + $A38*2*'Financial costs'!$D$24*$L$2*(1+'Financial costs'!$B$26)^(F$3-1) + $A38*2*'Financial costs'!$B$18*$L$2+'Financial costs'!$B$9</f>
        <v>745174.90404088888</v>
      </c>
      <c r="G38" s="3">
        <f>$A38*$J$2/$H$2*2*'Financial costs'!$B$14/'Financial costs'!$B$16 + $A38*2*'Financial costs'!$D$24*$L$2*(1+'Financial costs'!$B$26)^(G$3-1) + $A38*2*'Financial costs'!$B$18*$L$2+'Financial costs'!$B$9</f>
        <v>747887.22434392897</v>
      </c>
      <c r="H38" s="3">
        <f>$A38*$J$2/$H$2*2*'Financial costs'!$B$14/'Financial costs'!$B$16 + $A38*2*'Financial costs'!$D$24*$L$2*(1+'Financial costs'!$B$26)^(H$3-1) + $A38*2*'Financial costs'!$B$18*$L$2+'Financial costs'!$B$9</f>
        <v>750653.79105302971</v>
      </c>
      <c r="I38" s="3">
        <f>$A38*$J$2/$H$2*2*'Financial costs'!$B$14/'Financial costs'!$B$16 + $A38*2*'Financial costs'!$D$24*$L$2*(1+'Financial costs'!$B$26)^(I$3-1) + $A38*2*'Financial costs'!$B$18*$L$2+'Financial costs'!$B$9</f>
        <v>753475.6890963125</v>
      </c>
      <c r="J38" s="3">
        <f>$A38*$J$2/$H$2*2*'Financial costs'!$B$14/'Financial costs'!$B$16 + $A38*2*'Financial costs'!$D$24*$L$2*(1+'Financial costs'!$B$26)^(J$3-1) + $A38*2*'Financial costs'!$B$18*$L$2+'Financial costs'!$B$9</f>
        <v>756354.02510046097</v>
      </c>
      <c r="K38" s="3">
        <f>$A38*$J$2/$H$2*2*'Financial costs'!$B$14/'Financial costs'!$B$16 + $A38*2*'Financial costs'!$D$24*$L$2*(1+'Financial costs'!$B$26)^(K$3-1) + $A38*2*'Financial costs'!$B$18*$L$2+'Financial costs'!$B$9</f>
        <v>759289.92782469245</v>
      </c>
      <c r="L38" s="3">
        <f>$A38*$J$2/$H$2*2*'Financial costs'!$B$14/'Financial costs'!$B$16 + $A38*2*'Financial costs'!$D$24*$L$2*(1+'Financial costs'!$B$26)^(L$3-1) + $A38*2*'Financial costs'!$B$18*$L$2+'Financial costs'!$B$9</f>
        <v>762284.5486034085</v>
      </c>
      <c r="M38" s="3">
        <f>$A38*$J$2/$H$2*2*'Financial costs'!$B$14/'Financial costs'!$B$16 + $A38*2*'Financial costs'!$D$24*$L$2*(1+'Financial costs'!$B$26)^(M$3-1) + $A38*2*'Financial costs'!$B$18*$L$2+'Financial costs'!$B$9</f>
        <v>765339.06179769896</v>
      </c>
      <c r="N38" s="3">
        <f>$A38*$J$2/$H$2*2*'Financial costs'!$B$14/'Financial costs'!$B$16 + $A38*2*'Financial costs'!$D$24*$L$2*(1+'Financial costs'!$B$26)^(N$3-1) + $A38*2*'Financial costs'!$B$18*$L$2+'Financial costs'!$B$9</f>
        <v>768454.66525587509</v>
      </c>
      <c r="O38" s="3">
        <f>$A38*$J$2/$H$2*2*'Financial costs'!$B$14/'Financial costs'!$B$16 + $A38*2*'Financial costs'!$D$24*$L$2*(1+'Financial costs'!$B$26)^(O$3-1) + $A38*2*'Financial costs'!$B$18*$L$2+'Financial costs'!$B$9</f>
        <v>771632.58078321489</v>
      </c>
      <c r="P38" s="3">
        <f>$A38*$J$2/$H$2*2*'Financial costs'!$B$14/'Financial costs'!$B$16 + $A38*2*'Financial costs'!$D$24*$L$2*(1+'Financial costs'!$B$26)^(P$3-1) + $A38*2*'Financial costs'!$B$18*$L$2+'Financial costs'!$B$9</f>
        <v>774874.05462110136</v>
      </c>
      <c r="Q38" s="3">
        <f>$A38*$J$2/$H$2*2*'Financial costs'!$B$14/'Financial costs'!$B$16 + $A38*2*'Financial costs'!$D$24*$L$2*(1+'Financial costs'!$B$26)^(Q$3-1) + $A38*2*'Financial costs'!$B$18*$L$2+'Financial costs'!$B$9</f>
        <v>778180.35793574562</v>
      </c>
      <c r="R38" s="3">
        <f>$A38*$J$2/$H$2*2*'Financial costs'!$B$14/'Financial costs'!$B$16 + $A38*2*'Financial costs'!$D$24*$L$2*(1+'Financial costs'!$B$26)^(R$3-1) + $A38*2*'Financial costs'!$B$18*$L$2+'Financial costs'!$B$9</f>
        <v>781552.78731668263</v>
      </c>
      <c r="S38" s="3">
        <f>$A38*$J$2/$H$2*2*'Financial costs'!$B$14/'Financial costs'!$B$16 + $A38*2*'Financial costs'!$D$24*$L$2*(1+'Financial costs'!$B$26)^(S$3-1) + $A38*2*'Financial costs'!$B$18*$L$2+'Financial costs'!$B$9</f>
        <v>784992.66528523853</v>
      </c>
      <c r="T38" s="3">
        <f>$A38*$J$2/$H$2*2*'Financial costs'!$B$14/'Financial costs'!$B$16 + $A38*2*'Financial costs'!$D$24*$L$2*(1+'Financial costs'!$B$26)^(T$3-1) + $A38*2*'Financial costs'!$B$18*$L$2+'Financial costs'!$B$9</f>
        <v>788501.34081316553</v>
      </c>
      <c r="U38" s="3">
        <f>$A38*$J$2/$H$2*2*'Financial costs'!$B$14/'Financial costs'!$B$16 + $A38*2*'Financial costs'!$D$24*$L$2*(1+'Financial costs'!$B$26)^(U$3-1) + $A38*2*'Financial costs'!$B$18*$L$2+'Financial costs'!$B$9</f>
        <v>792080.18985165108</v>
      </c>
      <c r="V38" s="3">
        <f>$A38*$J$2/$H$2*2*'Financial costs'!$B$14/'Financial costs'!$B$16 + $A38*2*'Financial costs'!$D$24*$L$2*(1+'Financial costs'!$B$26)^(V$3-1) + $A38*2*'Financial costs'!$B$18*$L$2+'Financial costs'!$B$9</f>
        <v>795730.61587090627</v>
      </c>
      <c r="W38" s="3">
        <f>$A38*$J$2/$H$2*2*'Financial costs'!$B$14/'Financial costs'!$B$16 + $A38*2*'Financial costs'!$D$24*$L$2*(1+'Financial costs'!$B$26)^(W$3-1) + $A38*2*'Financial costs'!$B$18*$L$2+'Financial costs'!$B$9</f>
        <v>799454.05041054671</v>
      </c>
      <c r="X38" s="3">
        <f>$A38*$J$2/$H$2*2*'Financial costs'!$B$14/'Financial costs'!$B$16 + $A38*2*'Financial costs'!$D$24*$L$2*(1+'Financial costs'!$B$26)^(X$3-1) + $A38*2*'Financial costs'!$B$18*$L$2+'Financial costs'!$B$9</f>
        <v>803251.95364097983</v>
      </c>
      <c r="Y38" s="3">
        <f>$A38*$J$2/$H$2*2*'Financial costs'!$B$14/'Financial costs'!$B$16 + $A38*2*'Financial costs'!$D$24*$L$2*(1+'Financial costs'!$B$26)^(Y$3-1) + $A38*2*'Financial costs'!$B$18*$L$2+'Financial costs'!$B$9</f>
        <v>807125.81493602169</v>
      </c>
      <c r="Z38" s="3">
        <f>$A38*$J$2/$H$2*2*'Financial costs'!$B$14/'Financial costs'!$B$16 + $A38*2*'Financial costs'!$D$24*$L$2*(1+'Financial costs'!$B$26)^(Z$3-1) + $A38*2*'Financial costs'!$B$18*$L$2+'Financial costs'!$B$9</f>
        <v>811077.1534569643</v>
      </c>
      <c r="AA38" s="3">
        <f>$A38*$J$2/$H$2*2*'Financial costs'!$B$14/'Financial costs'!$B$16 + $A38*2*'Financial costs'!$D$24*$L$2*(1+'Financial costs'!$B$26)^(AA$3-1) + $A38*2*'Financial costs'!$B$18*$L$2+'Financial costs'!$B$9</f>
        <v>815107.51874832576</v>
      </c>
      <c r="AB38" s="3">
        <f>$A38*$J$2/$H$2*2*'Financial costs'!$B$14/'Financial costs'!$B$16 + $A38*2*'Financial costs'!$D$24*$L$2*(1+'Financial costs'!$B$26)^(AB$3-1) + $A38*2*'Financial costs'!$B$18*$L$2+'Financial costs'!$B$9</f>
        <v>819218.49134551454</v>
      </c>
      <c r="AC38" s="3">
        <f>$A38*$J$2/$H$2*2*'Financial costs'!$B$14/'Financial costs'!$B$16 + $A38*2*'Financial costs'!$D$24*$L$2*(1+'Financial costs'!$B$26)^(AC$3-1) + $A38*2*'Financial costs'!$B$18*$L$2+'Financial costs'!$B$9</f>
        <v>823411.68339464709</v>
      </c>
      <c r="AD38" s="3">
        <f>$A38*$J$2/$H$2*2*'Financial costs'!$B$14/'Financial costs'!$B$16 + $A38*2*'Financial costs'!$D$24*$L$2*(1+'Financial costs'!$B$26)^(AD$3-1) + $A38*2*'Financial costs'!$B$18*$L$2+'Financial costs'!$B$9</f>
        <v>827688.73928476218</v>
      </c>
      <c r="AE38" s="3">
        <f>$A38*$J$2/$H$2*2*'Financial costs'!$B$14/'Financial costs'!$B$16 + $A38*2*'Financial costs'!$D$24*$L$2*(1+'Financial costs'!$B$26)^(AE$3-1) + $A38*2*'Financial costs'!$B$18*$L$2+'Financial costs'!$B$9</f>
        <v>832051.33629267965</v>
      </c>
      <c r="AF38" s="3">
        <f>$A38*$J$2/$H$2*2*'Financial costs'!$B$14/'Financial costs'!$B$16 + $A38*2*'Financial costs'!$D$24*$L$2*(1+'Financial costs'!$B$26)^(AF$3-1) + $A38*2*'Financial costs'!$B$18*$L$2+'Financial costs'!$B$9-'Financial costs'!$B$10*'Financial costs'!$B$8</f>
        <v>181501.18524075567</v>
      </c>
    </row>
    <row r="39" spans="1:32" x14ac:dyDescent="0.25">
      <c r="A39">
        <v>390</v>
      </c>
      <c r="B39" s="2">
        <f t="shared" si="0"/>
        <v>14434257.239157528</v>
      </c>
      <c r="C39" s="3">
        <f>$A39*$J$2/$H$2*2*'Financial costs'!$B$14/'Financial costs'!$B$16 + $A39*2*'Financial costs'!$D$24*$L$2*(1+'Financial costs'!$B$26)^(C$3-1) + $A39*2*'Financial costs'!$B$18*$L$2+'Financial costs'!$B$8+'Financial costs'!$B$9</f>
        <v>2625553.9047619049</v>
      </c>
      <c r="D39" s="3">
        <f>$A39*$J$2/$H$2*2*'Financial costs'!$B$14/'Financial costs'!$B$16 + $A39*2*'Financial costs'!$D$24*$L$2*(1+'Financial costs'!$B$26)^(D$3-1) + $A39*2*'Financial costs'!$B$18*$L$2+'Financial costs'!$B$9</f>
        <v>756748.47333333339</v>
      </c>
      <c r="E39" s="3">
        <f>$A39*$J$2/$H$2*2*'Financial costs'!$B$14/'Financial costs'!$B$16 + $A39*2*'Financial costs'!$D$24*$L$2*(1+'Financial costs'!$B$26)^(E$3-1) + $A39*2*'Financial costs'!$B$18*$L$2+'Financial costs'!$B$9</f>
        <v>759424.07613333338</v>
      </c>
      <c r="F39" s="3">
        <f>$A39*$J$2/$H$2*2*'Financial costs'!$B$14/'Financial costs'!$B$16 + $A39*2*'Financial costs'!$D$24*$L$2*(1+'Financial costs'!$B$26)^(F$3-1) + $A39*2*'Financial costs'!$B$18*$L$2+'Financial costs'!$B$9</f>
        <v>762153.19098933332</v>
      </c>
      <c r="G39" s="3">
        <f>$A39*$J$2/$H$2*2*'Financial costs'!$B$14/'Financial costs'!$B$16 + $A39*2*'Financial costs'!$D$24*$L$2*(1+'Financial costs'!$B$26)^(G$3-1) + $A39*2*'Financial costs'!$B$18*$L$2+'Financial costs'!$B$9</f>
        <v>764936.88814245327</v>
      </c>
      <c r="H39" s="3">
        <f>$A39*$J$2/$H$2*2*'Financial costs'!$B$14/'Financial costs'!$B$16 + $A39*2*'Financial costs'!$D$24*$L$2*(1+'Financial costs'!$B$26)^(H$3-1) + $A39*2*'Financial costs'!$B$18*$L$2+'Financial costs'!$B$9</f>
        <v>767776.25923863566</v>
      </c>
      <c r="I39" s="3">
        <f>$A39*$J$2/$H$2*2*'Financial costs'!$B$14/'Financial costs'!$B$16 + $A39*2*'Financial costs'!$D$24*$L$2*(1+'Financial costs'!$B$26)^(I$3-1) + $A39*2*'Financial costs'!$B$18*$L$2+'Financial costs'!$B$9</f>
        <v>770672.41775674175</v>
      </c>
      <c r="J39" s="3">
        <f>$A39*$J$2/$H$2*2*'Financial costs'!$B$14/'Financial costs'!$B$16 + $A39*2*'Financial costs'!$D$24*$L$2*(1+'Financial costs'!$B$26)^(J$3-1) + $A39*2*'Financial costs'!$B$18*$L$2+'Financial costs'!$B$9</f>
        <v>773626.49944520998</v>
      </c>
      <c r="K39" s="3">
        <f>$A39*$J$2/$H$2*2*'Financial costs'!$B$14/'Financial costs'!$B$16 + $A39*2*'Financial costs'!$D$24*$L$2*(1+'Financial costs'!$B$26)^(K$3-1) + $A39*2*'Financial costs'!$B$18*$L$2+'Financial costs'!$B$9</f>
        <v>776639.66276744741</v>
      </c>
      <c r="L39" s="3">
        <f>$A39*$J$2/$H$2*2*'Financial costs'!$B$14/'Financial costs'!$B$16 + $A39*2*'Financial costs'!$D$24*$L$2*(1+'Financial costs'!$B$26)^(L$3-1) + $A39*2*'Financial costs'!$B$18*$L$2+'Financial costs'!$B$9</f>
        <v>779713.08935612976</v>
      </c>
      <c r="M39" s="3">
        <f>$A39*$J$2/$H$2*2*'Financial costs'!$B$14/'Financial costs'!$B$16 + $A39*2*'Financial costs'!$D$24*$L$2*(1+'Financial costs'!$B$26)^(M$3-1) + $A39*2*'Financial costs'!$B$18*$L$2+'Financial costs'!$B$9</f>
        <v>782847.98447658564</v>
      </c>
      <c r="N39" s="3">
        <f>$A39*$J$2/$H$2*2*'Financial costs'!$B$14/'Financial costs'!$B$16 + $A39*2*'Financial costs'!$D$24*$L$2*(1+'Financial costs'!$B$26)^(N$3-1) + $A39*2*'Financial costs'!$B$18*$L$2+'Financial costs'!$B$9</f>
        <v>786045.57749945065</v>
      </c>
      <c r="O39" s="3">
        <f>$A39*$J$2/$H$2*2*'Financial costs'!$B$14/'Financial costs'!$B$16 + $A39*2*'Financial costs'!$D$24*$L$2*(1+'Financial costs'!$B$26)^(O$3-1) + $A39*2*'Financial costs'!$B$18*$L$2+'Financial costs'!$B$9</f>
        <v>789307.12238277309</v>
      </c>
      <c r="P39" s="3">
        <f>$A39*$J$2/$H$2*2*'Financial costs'!$B$14/'Financial costs'!$B$16 + $A39*2*'Financial costs'!$D$24*$L$2*(1+'Financial costs'!$B$26)^(P$3-1) + $A39*2*'Financial costs'!$B$18*$L$2+'Financial costs'!$B$9</f>
        <v>792633.89816376183</v>
      </c>
      <c r="Q39" s="3">
        <f>$A39*$J$2/$H$2*2*'Financial costs'!$B$14/'Financial costs'!$B$16 + $A39*2*'Financial costs'!$D$24*$L$2*(1+'Financial costs'!$B$26)^(Q$3-1) + $A39*2*'Financial costs'!$B$18*$L$2+'Financial costs'!$B$9</f>
        <v>796027.20946037048</v>
      </c>
      <c r="R39" s="3">
        <f>$A39*$J$2/$H$2*2*'Financial costs'!$B$14/'Financial costs'!$B$16 + $A39*2*'Financial costs'!$D$24*$L$2*(1+'Financial costs'!$B$26)^(R$3-1) + $A39*2*'Financial costs'!$B$18*$L$2+'Financial costs'!$B$9</f>
        <v>799488.38698291115</v>
      </c>
      <c r="S39" s="3">
        <f>$A39*$J$2/$H$2*2*'Financial costs'!$B$14/'Financial costs'!$B$16 + $A39*2*'Financial costs'!$D$24*$L$2*(1+'Financial costs'!$B$26)^(S$3-1) + $A39*2*'Financial costs'!$B$18*$L$2+'Financial costs'!$B$9</f>
        <v>803018.7880559027</v>
      </c>
      <c r="T39" s="3">
        <f>$A39*$J$2/$H$2*2*'Financial costs'!$B$14/'Financial costs'!$B$16 + $A39*2*'Financial costs'!$D$24*$L$2*(1+'Financial costs'!$B$26)^(T$3-1) + $A39*2*'Financial costs'!$B$18*$L$2+'Financial costs'!$B$9</f>
        <v>806619.79715035413</v>
      </c>
      <c r="U39" s="3">
        <f>$A39*$J$2/$H$2*2*'Financial costs'!$B$14/'Financial costs'!$B$16 + $A39*2*'Financial costs'!$D$24*$L$2*(1+'Financial costs'!$B$26)^(U$3-1) + $A39*2*'Financial costs'!$B$18*$L$2+'Financial costs'!$B$9</f>
        <v>810292.82642669452</v>
      </c>
      <c r="V39" s="3">
        <f>$A39*$J$2/$H$2*2*'Financial costs'!$B$14/'Financial costs'!$B$16 + $A39*2*'Financial costs'!$D$24*$L$2*(1+'Financial costs'!$B$26)^(V$3-1) + $A39*2*'Financial costs'!$B$18*$L$2+'Financial costs'!$B$9</f>
        <v>814039.31628856179</v>
      </c>
      <c r="W39" s="3">
        <f>$A39*$J$2/$H$2*2*'Financial costs'!$B$14/'Financial costs'!$B$16 + $A39*2*'Financial costs'!$D$24*$L$2*(1+'Financial costs'!$B$26)^(W$3-1) + $A39*2*'Financial costs'!$B$18*$L$2+'Financial costs'!$B$9</f>
        <v>817860.73594766634</v>
      </c>
      <c r="X39" s="3">
        <f>$A39*$J$2/$H$2*2*'Financial costs'!$B$14/'Financial costs'!$B$16 + $A39*2*'Financial costs'!$D$24*$L$2*(1+'Financial costs'!$B$26)^(X$3-1) + $A39*2*'Financial costs'!$B$18*$L$2+'Financial costs'!$B$9</f>
        <v>821758.583999953</v>
      </c>
      <c r="Y39" s="3">
        <f>$A39*$J$2/$H$2*2*'Financial costs'!$B$14/'Financial costs'!$B$16 + $A39*2*'Financial costs'!$D$24*$L$2*(1+'Financial costs'!$B$26)^(Y$3-1) + $A39*2*'Financial costs'!$B$18*$L$2+'Financial costs'!$B$9</f>
        <v>825734.3890132854</v>
      </c>
      <c r="Z39" s="3">
        <f>$A39*$J$2/$H$2*2*'Financial costs'!$B$14/'Financial costs'!$B$16 + $A39*2*'Financial costs'!$D$24*$L$2*(1+'Financial costs'!$B$26)^(Z$3-1) + $A39*2*'Financial costs'!$B$18*$L$2+'Financial costs'!$B$9</f>
        <v>829789.7101268844</v>
      </c>
      <c r="AA39" s="3">
        <f>$A39*$J$2/$H$2*2*'Financial costs'!$B$14/'Financial costs'!$B$16 + $A39*2*'Financial costs'!$D$24*$L$2*(1+'Financial costs'!$B$26)^(AA$3-1) + $A39*2*'Financial costs'!$B$18*$L$2+'Financial costs'!$B$9</f>
        <v>833926.13766275544</v>
      </c>
      <c r="AB39" s="3">
        <f>$A39*$J$2/$H$2*2*'Financial costs'!$B$14/'Financial costs'!$B$16 + $A39*2*'Financial costs'!$D$24*$L$2*(1+'Financial costs'!$B$26)^(AB$3-1) + $A39*2*'Financial costs'!$B$18*$L$2+'Financial costs'!$B$9</f>
        <v>838145.29374934384</v>
      </c>
      <c r="AC39" s="3">
        <f>$A39*$J$2/$H$2*2*'Financial costs'!$B$14/'Financial costs'!$B$16 + $A39*2*'Financial costs'!$D$24*$L$2*(1+'Financial costs'!$B$26)^(AC$3-1) + $A39*2*'Financial costs'!$B$18*$L$2+'Financial costs'!$B$9</f>
        <v>842448.83295766404</v>
      </c>
      <c r="AD39" s="3">
        <f>$A39*$J$2/$H$2*2*'Financial costs'!$B$14/'Financial costs'!$B$16 + $A39*2*'Financial costs'!$D$24*$L$2*(1+'Financial costs'!$B$26)^(AD$3-1) + $A39*2*'Financial costs'!$B$18*$L$2+'Financial costs'!$B$9</f>
        <v>846838.4429501507</v>
      </c>
      <c r="AE39" s="3">
        <f>$A39*$J$2/$H$2*2*'Financial costs'!$B$14/'Financial costs'!$B$16 + $A39*2*'Financial costs'!$D$24*$L$2*(1+'Financial costs'!$B$26)^(AE$3-1) + $A39*2*'Financial costs'!$B$18*$L$2+'Financial costs'!$B$9</f>
        <v>851315.84514248709</v>
      </c>
      <c r="AF39" s="3">
        <f>$A39*$J$2/$H$2*2*'Financial costs'!$B$14/'Financial costs'!$B$16 + $A39*2*'Financial costs'!$D$24*$L$2*(1+'Financial costs'!$B$26)^(AF$3-1) + $A39*2*'Financial costs'!$B$18*$L$2+'Financial costs'!$B$9-'Financial costs'!$B$10*'Financial costs'!$B$8</f>
        <v>200882.79537867021</v>
      </c>
    </row>
    <row r="40" spans="1:32" x14ac:dyDescent="0.25">
      <c r="A40">
        <v>400</v>
      </c>
      <c r="B40" s="2">
        <f t="shared" si="0"/>
        <v>14719073.935317</v>
      </c>
      <c r="C40" s="3">
        <f>$A40*$J$2/$H$2*2*'Financial costs'!$B$14/'Financial costs'!$B$16 + $A40*2*'Financial costs'!$D$24*$L$2*(1+'Financial costs'!$B$26)^(C$3-1) + $A40*2*'Financial costs'!$B$18*$L$2+'Financial costs'!$B$8+'Financial costs'!$B$9</f>
        <v>2642326.3492063489</v>
      </c>
      <c r="D40" s="3">
        <f>$A40*$J$2/$H$2*2*'Financial costs'!$B$14/'Financial costs'!$B$16 + $A40*2*'Financial costs'!$D$24*$L$2*(1+'Financial costs'!$B$26)^(D$3-1) + $A40*2*'Financial costs'!$B$18*$L$2+'Financial costs'!$B$9</f>
        <v>773588.17777777778</v>
      </c>
      <c r="E40" s="3">
        <f>$A40*$J$2/$H$2*2*'Financial costs'!$B$14/'Financial costs'!$B$16 + $A40*2*'Financial costs'!$D$24*$L$2*(1+'Financial costs'!$B$26)^(E$3-1) + $A40*2*'Financial costs'!$B$18*$L$2+'Financial costs'!$B$9</f>
        <v>776332.38577777776</v>
      </c>
      <c r="F40" s="3">
        <f>$A40*$J$2/$H$2*2*'Financial costs'!$B$14/'Financial costs'!$B$16 + $A40*2*'Financial costs'!$D$24*$L$2*(1+'Financial costs'!$B$26)^(F$3-1) + $A40*2*'Financial costs'!$B$18*$L$2+'Financial costs'!$B$9</f>
        <v>779131.47793777776</v>
      </c>
      <c r="G40" s="3">
        <f>$A40*$J$2/$H$2*2*'Financial costs'!$B$14/'Financial costs'!$B$16 + $A40*2*'Financial costs'!$D$24*$L$2*(1+'Financial costs'!$B$26)^(G$3-1) + $A40*2*'Financial costs'!$B$18*$L$2+'Financial costs'!$B$9</f>
        <v>781986.55194097781</v>
      </c>
      <c r="H40" s="3">
        <f>$A40*$J$2/$H$2*2*'Financial costs'!$B$14/'Financial costs'!$B$16 + $A40*2*'Financial costs'!$D$24*$L$2*(1+'Financial costs'!$B$26)^(H$3-1) + $A40*2*'Financial costs'!$B$18*$L$2+'Financial costs'!$B$9</f>
        <v>784898.72742424184</v>
      </c>
      <c r="I40" s="3">
        <f>$A40*$J$2/$H$2*2*'Financial costs'!$B$14/'Financial costs'!$B$16 + $A40*2*'Financial costs'!$D$24*$L$2*(1+'Financial costs'!$B$26)^(I$3-1) + $A40*2*'Financial costs'!$B$18*$L$2+'Financial costs'!$B$9</f>
        <v>787869.146417171</v>
      </c>
      <c r="J40" s="3">
        <f>$A40*$J$2/$H$2*2*'Financial costs'!$B$14/'Financial costs'!$B$16 + $A40*2*'Financial costs'!$D$24*$L$2*(1+'Financial costs'!$B$26)^(J$3-1) + $A40*2*'Financial costs'!$B$18*$L$2+'Financial costs'!$B$9</f>
        <v>790898.97378995887</v>
      </c>
      <c r="K40" s="3">
        <f>$A40*$J$2/$H$2*2*'Financial costs'!$B$14/'Financial costs'!$B$16 + $A40*2*'Financial costs'!$D$24*$L$2*(1+'Financial costs'!$B$26)^(K$3-1) + $A40*2*'Financial costs'!$B$18*$L$2+'Financial costs'!$B$9</f>
        <v>793989.39771020249</v>
      </c>
      <c r="L40" s="3">
        <f>$A40*$J$2/$H$2*2*'Financial costs'!$B$14/'Financial costs'!$B$16 + $A40*2*'Financial costs'!$D$24*$L$2*(1+'Financial costs'!$B$26)^(L$3-1) + $A40*2*'Financial costs'!$B$18*$L$2+'Financial costs'!$B$9</f>
        <v>797141.63010885101</v>
      </c>
      <c r="M40" s="3">
        <f>$A40*$J$2/$H$2*2*'Financial costs'!$B$14/'Financial costs'!$B$16 + $A40*2*'Financial costs'!$D$24*$L$2*(1+'Financial costs'!$B$26)^(M$3-1) + $A40*2*'Financial costs'!$B$18*$L$2+'Financial costs'!$B$9</f>
        <v>800356.90715547255</v>
      </c>
      <c r="N40" s="3">
        <f>$A40*$J$2/$H$2*2*'Financial costs'!$B$14/'Financial costs'!$B$16 + $A40*2*'Financial costs'!$D$24*$L$2*(1+'Financial costs'!$B$26)^(N$3-1) + $A40*2*'Financial costs'!$B$18*$L$2+'Financial costs'!$B$9</f>
        <v>803636.48974302632</v>
      </c>
      <c r="O40" s="3">
        <f>$A40*$J$2/$H$2*2*'Financial costs'!$B$14/'Financial costs'!$B$16 + $A40*2*'Financial costs'!$D$24*$L$2*(1+'Financial costs'!$B$26)^(O$3-1) + $A40*2*'Financial costs'!$B$18*$L$2+'Financial costs'!$B$9</f>
        <v>806981.6639823314</v>
      </c>
      <c r="P40" s="3">
        <f>$A40*$J$2/$H$2*2*'Financial costs'!$B$14/'Financial costs'!$B$16 + $A40*2*'Financial costs'!$D$24*$L$2*(1+'Financial costs'!$B$26)^(P$3-1) + $A40*2*'Financial costs'!$B$18*$L$2+'Financial costs'!$B$9</f>
        <v>810393.74170642241</v>
      </c>
      <c r="Q40" s="3">
        <f>$A40*$J$2/$H$2*2*'Financial costs'!$B$14/'Financial costs'!$B$16 + $A40*2*'Financial costs'!$D$24*$L$2*(1+'Financial costs'!$B$26)^(Q$3-1) + $A40*2*'Financial costs'!$B$18*$L$2+'Financial costs'!$B$9</f>
        <v>813874.06098499533</v>
      </c>
      <c r="R40" s="3">
        <f>$A40*$J$2/$H$2*2*'Financial costs'!$B$14/'Financial costs'!$B$16 + $A40*2*'Financial costs'!$D$24*$L$2*(1+'Financial costs'!$B$26)^(R$3-1) + $A40*2*'Financial costs'!$B$18*$L$2+'Financial costs'!$B$9</f>
        <v>817423.98664913967</v>
      </c>
      <c r="S40" s="3">
        <f>$A40*$J$2/$H$2*2*'Financial costs'!$B$14/'Financial costs'!$B$16 + $A40*2*'Financial costs'!$D$24*$L$2*(1+'Financial costs'!$B$26)^(S$3-1) + $A40*2*'Financial costs'!$B$18*$L$2+'Financial costs'!$B$9</f>
        <v>821044.91082656686</v>
      </c>
      <c r="T40" s="3">
        <f>$A40*$J$2/$H$2*2*'Financial costs'!$B$14/'Financial costs'!$B$16 + $A40*2*'Financial costs'!$D$24*$L$2*(1+'Financial costs'!$B$26)^(T$3-1) + $A40*2*'Financial costs'!$B$18*$L$2+'Financial costs'!$B$9</f>
        <v>824738.25348754274</v>
      </c>
      <c r="U40" s="3">
        <f>$A40*$J$2/$H$2*2*'Financial costs'!$B$14/'Financial costs'!$B$16 + $A40*2*'Financial costs'!$D$24*$L$2*(1+'Financial costs'!$B$26)^(U$3-1) + $A40*2*'Financial costs'!$B$18*$L$2+'Financial costs'!$B$9</f>
        <v>828505.46300173795</v>
      </c>
      <c r="V40" s="3">
        <f>$A40*$J$2/$H$2*2*'Financial costs'!$B$14/'Financial costs'!$B$16 + $A40*2*'Financial costs'!$D$24*$L$2*(1+'Financial costs'!$B$26)^(V$3-1) + $A40*2*'Financial costs'!$B$18*$L$2+'Financial costs'!$B$9</f>
        <v>832348.0167062172</v>
      </c>
      <c r="W40" s="3">
        <f>$A40*$J$2/$H$2*2*'Financial costs'!$B$14/'Financial costs'!$B$16 + $A40*2*'Financial costs'!$D$24*$L$2*(1+'Financial costs'!$B$26)^(W$3-1) + $A40*2*'Financial costs'!$B$18*$L$2+'Financial costs'!$B$9</f>
        <v>836267.42148478597</v>
      </c>
      <c r="X40" s="3">
        <f>$A40*$J$2/$H$2*2*'Financial costs'!$B$14/'Financial costs'!$B$16 + $A40*2*'Financial costs'!$D$24*$L$2*(1+'Financial costs'!$B$26)^(X$3-1) + $A40*2*'Financial costs'!$B$18*$L$2+'Financial costs'!$B$9</f>
        <v>840265.21435892617</v>
      </c>
      <c r="Y40" s="3">
        <f>$A40*$J$2/$H$2*2*'Financial costs'!$B$14/'Financial costs'!$B$16 + $A40*2*'Financial costs'!$D$24*$L$2*(1+'Financial costs'!$B$26)^(Y$3-1) + $A40*2*'Financial costs'!$B$18*$L$2+'Financial costs'!$B$9</f>
        <v>844342.96309054911</v>
      </c>
      <c r="Z40" s="3">
        <f>$A40*$J$2/$H$2*2*'Financial costs'!$B$14/'Financial costs'!$B$16 + $A40*2*'Financial costs'!$D$24*$L$2*(1+'Financial costs'!$B$26)^(Z$3-1) + $A40*2*'Financial costs'!$B$18*$L$2+'Financial costs'!$B$9</f>
        <v>848502.2667968045</v>
      </c>
      <c r="AA40" s="3">
        <f>$A40*$J$2/$H$2*2*'Financial costs'!$B$14/'Financial costs'!$B$16 + $A40*2*'Financial costs'!$D$24*$L$2*(1+'Financial costs'!$B$26)^(AA$3-1) + $A40*2*'Financial costs'!$B$18*$L$2+'Financial costs'!$B$9</f>
        <v>852744.75657718501</v>
      </c>
      <c r="AB40" s="3">
        <f>$A40*$J$2/$H$2*2*'Financial costs'!$B$14/'Financial costs'!$B$16 + $A40*2*'Financial costs'!$D$24*$L$2*(1+'Financial costs'!$B$26)^(AB$3-1) + $A40*2*'Financial costs'!$B$18*$L$2+'Financial costs'!$B$9</f>
        <v>857072.09615317313</v>
      </c>
      <c r="AC40" s="3">
        <f>$A40*$J$2/$H$2*2*'Financial costs'!$B$14/'Financial costs'!$B$16 + $A40*2*'Financial costs'!$D$24*$L$2*(1+'Financial costs'!$B$26)^(AC$3-1) + $A40*2*'Financial costs'!$B$18*$L$2+'Financial costs'!$B$9</f>
        <v>861485.98252068111</v>
      </c>
      <c r="AD40" s="3">
        <f>$A40*$J$2/$H$2*2*'Financial costs'!$B$14/'Financial costs'!$B$16 + $A40*2*'Financial costs'!$D$24*$L$2*(1+'Financial costs'!$B$26)^(AD$3-1) + $A40*2*'Financial costs'!$B$18*$L$2+'Financial costs'!$B$9</f>
        <v>865988.1466155391</v>
      </c>
      <c r="AE40" s="3">
        <f>$A40*$J$2/$H$2*2*'Financial costs'!$B$14/'Financial costs'!$B$16 + $A40*2*'Financial costs'!$D$24*$L$2*(1+'Financial costs'!$B$26)^(AE$3-1) + $A40*2*'Financial costs'!$B$18*$L$2+'Financial costs'!$B$9</f>
        <v>870580.3539922944</v>
      </c>
      <c r="AF40" s="3">
        <f>$A40*$J$2/$H$2*2*'Financial costs'!$B$14/'Financial costs'!$B$16 + $A40*2*'Financial costs'!$D$24*$L$2*(1+'Financial costs'!$B$26)^(AF$3-1) + $A40*2*'Financial costs'!$B$18*$L$2+'Financial costs'!$B$9-'Financial costs'!$B$10*'Financial costs'!$B$8</f>
        <v>220264.40551658475</v>
      </c>
    </row>
    <row r="41" spans="1:32" x14ac:dyDescent="0.25">
      <c r="A41">
        <v>410</v>
      </c>
      <c r="B41" s="2">
        <f t="shared" si="0"/>
        <v>15003890.631476467</v>
      </c>
      <c r="C41" s="3">
        <f>$A41*$J$2/$H$2*2*'Financial costs'!$B$14/'Financial costs'!$B$16 + $A41*2*'Financial costs'!$D$24*$L$2*(1+'Financial costs'!$B$26)^(C$3-1) + $A41*2*'Financial costs'!$B$18*$L$2+'Financial costs'!$B$8+'Financial costs'!$B$9</f>
        <v>2659098.7936507938</v>
      </c>
      <c r="D41" s="3">
        <f>$A41*$J$2/$H$2*2*'Financial costs'!$B$14/'Financial costs'!$B$16 + $A41*2*'Financial costs'!$D$24*$L$2*(1+'Financial costs'!$B$26)^(D$3-1) + $A41*2*'Financial costs'!$B$18*$L$2+'Financial costs'!$B$9</f>
        <v>790427.88222222216</v>
      </c>
      <c r="E41" s="3">
        <f>$A41*$J$2/$H$2*2*'Financial costs'!$B$14/'Financial costs'!$B$16 + $A41*2*'Financial costs'!$D$24*$L$2*(1+'Financial costs'!$B$26)^(E$3-1) + $A41*2*'Financial costs'!$B$18*$L$2+'Financial costs'!$B$9</f>
        <v>793240.69542222214</v>
      </c>
      <c r="F41" s="3">
        <f>$A41*$J$2/$H$2*2*'Financial costs'!$B$14/'Financial costs'!$B$16 + $A41*2*'Financial costs'!$D$24*$L$2*(1+'Financial costs'!$B$26)^(F$3-1) + $A41*2*'Financial costs'!$B$18*$L$2+'Financial costs'!$B$9</f>
        <v>796109.7648862222</v>
      </c>
      <c r="G41" s="3">
        <f>$A41*$J$2/$H$2*2*'Financial costs'!$B$14/'Financial costs'!$B$16 + $A41*2*'Financial costs'!$D$24*$L$2*(1+'Financial costs'!$B$26)^(G$3-1) + $A41*2*'Financial costs'!$B$18*$L$2+'Financial costs'!$B$9</f>
        <v>799036.21573950222</v>
      </c>
      <c r="H41" s="3">
        <f>$A41*$J$2/$H$2*2*'Financial costs'!$B$14/'Financial costs'!$B$16 + $A41*2*'Financial costs'!$D$24*$L$2*(1+'Financial costs'!$B$26)^(H$3-1) + $A41*2*'Financial costs'!$B$18*$L$2+'Financial costs'!$B$9</f>
        <v>802021.19560984778</v>
      </c>
      <c r="I41" s="3">
        <f>$A41*$J$2/$H$2*2*'Financial costs'!$B$14/'Financial costs'!$B$16 + $A41*2*'Financial costs'!$D$24*$L$2*(1+'Financial costs'!$B$26)^(I$3-1) + $A41*2*'Financial costs'!$B$18*$L$2+'Financial costs'!$B$9</f>
        <v>805065.87507760036</v>
      </c>
      <c r="J41" s="3">
        <f>$A41*$J$2/$H$2*2*'Financial costs'!$B$14/'Financial costs'!$B$16 + $A41*2*'Financial costs'!$D$24*$L$2*(1+'Financial costs'!$B$26)^(J$3-1) + $A41*2*'Financial costs'!$B$18*$L$2+'Financial costs'!$B$9</f>
        <v>808171.44813470787</v>
      </c>
      <c r="K41" s="3">
        <f>$A41*$J$2/$H$2*2*'Financial costs'!$B$14/'Financial costs'!$B$16 + $A41*2*'Financial costs'!$D$24*$L$2*(1+'Financial costs'!$B$26)^(K$3-1) + $A41*2*'Financial costs'!$B$18*$L$2+'Financial costs'!$B$9</f>
        <v>811339.13265295757</v>
      </c>
      <c r="L41" s="3">
        <f>$A41*$J$2/$H$2*2*'Financial costs'!$B$14/'Financial costs'!$B$16 + $A41*2*'Financial costs'!$D$24*$L$2*(1+'Financial costs'!$B$26)^(L$3-1) + $A41*2*'Financial costs'!$B$18*$L$2+'Financial costs'!$B$9</f>
        <v>814570.17086157226</v>
      </c>
      <c r="M41" s="3">
        <f>$A41*$J$2/$H$2*2*'Financial costs'!$B$14/'Financial costs'!$B$16 + $A41*2*'Financial costs'!$D$24*$L$2*(1+'Financial costs'!$B$26)^(M$3-1) + $A41*2*'Financial costs'!$B$18*$L$2+'Financial costs'!$B$9</f>
        <v>817865.82983435923</v>
      </c>
      <c r="N41" s="3">
        <f>$A41*$J$2/$H$2*2*'Financial costs'!$B$14/'Financial costs'!$B$16 + $A41*2*'Financial costs'!$D$24*$L$2*(1+'Financial costs'!$B$26)^(N$3-1) + $A41*2*'Financial costs'!$B$18*$L$2+'Financial costs'!$B$9</f>
        <v>821227.401986602</v>
      </c>
      <c r="O41" s="3">
        <f>$A41*$J$2/$H$2*2*'Financial costs'!$B$14/'Financial costs'!$B$16 + $A41*2*'Financial costs'!$D$24*$L$2*(1+'Financial costs'!$B$26)^(O$3-1) + $A41*2*'Financial costs'!$B$18*$L$2+'Financial costs'!$B$9</f>
        <v>824656.2055818896</v>
      </c>
      <c r="P41" s="3">
        <f>$A41*$J$2/$H$2*2*'Financial costs'!$B$14/'Financial costs'!$B$16 + $A41*2*'Financial costs'!$D$24*$L$2*(1+'Financial costs'!$B$26)^(P$3-1) + $A41*2*'Financial costs'!$B$18*$L$2+'Financial costs'!$B$9</f>
        <v>828153.58524908288</v>
      </c>
      <c r="Q41" s="3">
        <f>$A41*$J$2/$H$2*2*'Financial costs'!$B$14/'Financial costs'!$B$16 + $A41*2*'Financial costs'!$D$24*$L$2*(1+'Financial costs'!$B$26)^(Q$3-1) + $A41*2*'Financial costs'!$B$18*$L$2+'Financial costs'!$B$9</f>
        <v>831720.91250962019</v>
      </c>
      <c r="R41" s="3">
        <f>$A41*$J$2/$H$2*2*'Financial costs'!$B$14/'Financial costs'!$B$16 + $A41*2*'Financial costs'!$D$24*$L$2*(1+'Financial costs'!$B$26)^(R$3-1) + $A41*2*'Financial costs'!$B$18*$L$2+'Financial costs'!$B$9</f>
        <v>835359.58631536807</v>
      </c>
      <c r="S41" s="3">
        <f>$A41*$J$2/$H$2*2*'Financial costs'!$B$14/'Financial costs'!$B$16 + $A41*2*'Financial costs'!$D$24*$L$2*(1+'Financial costs'!$B$26)^(S$3-1) + $A41*2*'Financial costs'!$B$18*$L$2+'Financial costs'!$B$9</f>
        <v>839071.03359723103</v>
      </c>
      <c r="T41" s="3">
        <f>$A41*$J$2/$H$2*2*'Financial costs'!$B$14/'Financial costs'!$B$16 + $A41*2*'Financial costs'!$D$24*$L$2*(1+'Financial costs'!$B$26)^(T$3-1) + $A41*2*'Financial costs'!$B$18*$L$2+'Financial costs'!$B$9</f>
        <v>842856.70982473122</v>
      </c>
      <c r="U41" s="3">
        <f>$A41*$J$2/$H$2*2*'Financial costs'!$B$14/'Financial costs'!$B$16 + $A41*2*'Financial costs'!$D$24*$L$2*(1+'Financial costs'!$B$26)^(U$3-1) + $A41*2*'Financial costs'!$B$18*$L$2+'Financial costs'!$B$9</f>
        <v>846718.09957678139</v>
      </c>
      <c r="V41" s="3">
        <f>$A41*$J$2/$H$2*2*'Financial costs'!$B$14/'Financial costs'!$B$16 + $A41*2*'Financial costs'!$D$24*$L$2*(1+'Financial costs'!$B$26)^(V$3-1) + $A41*2*'Financial costs'!$B$18*$L$2+'Financial costs'!$B$9</f>
        <v>850656.7171238726</v>
      </c>
      <c r="W41" s="3">
        <f>$A41*$J$2/$H$2*2*'Financial costs'!$B$14/'Financial costs'!$B$16 + $A41*2*'Financial costs'!$D$24*$L$2*(1+'Financial costs'!$B$26)^(W$3-1) + $A41*2*'Financial costs'!$B$18*$L$2+'Financial costs'!$B$9</f>
        <v>854674.1070219056</v>
      </c>
      <c r="X41" s="3">
        <f>$A41*$J$2/$H$2*2*'Financial costs'!$B$14/'Financial costs'!$B$16 + $A41*2*'Financial costs'!$D$24*$L$2*(1+'Financial costs'!$B$26)^(X$3-1) + $A41*2*'Financial costs'!$B$18*$L$2+'Financial costs'!$B$9</f>
        <v>858771.84471789922</v>
      </c>
      <c r="Y41" s="3">
        <f>$A41*$J$2/$H$2*2*'Financial costs'!$B$14/'Financial costs'!$B$16 + $A41*2*'Financial costs'!$D$24*$L$2*(1+'Financial costs'!$B$26)^(Y$3-1) + $A41*2*'Financial costs'!$B$18*$L$2+'Financial costs'!$B$9</f>
        <v>862951.53716781281</v>
      </c>
      <c r="Z41" s="3">
        <f>$A41*$J$2/$H$2*2*'Financial costs'!$B$14/'Financial costs'!$B$16 + $A41*2*'Financial costs'!$D$24*$L$2*(1+'Financial costs'!$B$26)^(Z$3-1) + $A41*2*'Financial costs'!$B$18*$L$2+'Financial costs'!$B$9</f>
        <v>867214.8234667246</v>
      </c>
      <c r="AA41" s="3">
        <f>$A41*$J$2/$H$2*2*'Financial costs'!$B$14/'Financial costs'!$B$16 + $A41*2*'Financial costs'!$D$24*$L$2*(1+'Financial costs'!$B$26)^(AA$3-1) + $A41*2*'Financial costs'!$B$18*$L$2+'Financial costs'!$B$9</f>
        <v>871563.37549161469</v>
      </c>
      <c r="AB41" s="3">
        <f>$A41*$J$2/$H$2*2*'Financial costs'!$B$14/'Financial costs'!$B$16 + $A41*2*'Financial costs'!$D$24*$L$2*(1+'Financial costs'!$B$26)^(AB$3-1) + $A41*2*'Financial costs'!$B$18*$L$2+'Financial costs'!$B$9</f>
        <v>875998.89855700242</v>
      </c>
      <c r="AC41" s="3">
        <f>$A41*$J$2/$H$2*2*'Financial costs'!$B$14/'Financial costs'!$B$16 + $A41*2*'Financial costs'!$D$24*$L$2*(1+'Financial costs'!$B$26)^(AC$3-1) + $A41*2*'Financial costs'!$B$18*$L$2+'Financial costs'!$B$9</f>
        <v>880523.13208369818</v>
      </c>
      <c r="AD41" s="3">
        <f>$A41*$J$2/$H$2*2*'Financial costs'!$B$14/'Financial costs'!$B$16 + $A41*2*'Financial costs'!$D$24*$L$2*(1+'Financial costs'!$B$26)^(AD$3-1) + $A41*2*'Financial costs'!$B$18*$L$2+'Financial costs'!$B$9</f>
        <v>885137.85028092761</v>
      </c>
      <c r="AE41" s="3">
        <f>$A41*$J$2/$H$2*2*'Financial costs'!$B$14/'Financial costs'!$B$16 + $A41*2*'Financial costs'!$D$24*$L$2*(1+'Financial costs'!$B$26)^(AE$3-1) + $A41*2*'Financial costs'!$B$18*$L$2+'Financial costs'!$B$9</f>
        <v>889844.86284210172</v>
      </c>
      <c r="AF41" s="3">
        <f>$A41*$J$2/$H$2*2*'Financial costs'!$B$14/'Financial costs'!$B$16 + $A41*2*'Financial costs'!$D$24*$L$2*(1+'Financial costs'!$B$26)^(AF$3-1) + $A41*2*'Financial costs'!$B$18*$L$2+'Financial costs'!$B$9-'Financial costs'!$B$10*'Financial costs'!$B$8</f>
        <v>239646.01565449941</v>
      </c>
    </row>
    <row r="42" spans="1:32" x14ac:dyDescent="0.25">
      <c r="A42">
        <v>420</v>
      </c>
      <c r="B42" s="2">
        <f t="shared" si="0"/>
        <v>15288707.327635946</v>
      </c>
      <c r="C42" s="3">
        <f>$A42*$J$2/$H$2*2*'Financial costs'!$B$14/'Financial costs'!$B$16 + $A42*2*'Financial costs'!$D$24*$L$2*(1+'Financial costs'!$B$26)^(C$3-1) + $A42*2*'Financial costs'!$B$18*$L$2+'Financial costs'!$B$8+'Financial costs'!$B$9</f>
        <v>2675871.2380952379</v>
      </c>
      <c r="D42" s="3">
        <f>$A42*$J$2/$H$2*2*'Financial costs'!$B$14/'Financial costs'!$B$16 + $A42*2*'Financial costs'!$D$24*$L$2*(1+'Financial costs'!$B$26)^(D$3-1) + $A42*2*'Financial costs'!$B$18*$L$2+'Financial costs'!$B$9</f>
        <v>807267.58666666667</v>
      </c>
      <c r="E42" s="3">
        <f>$A42*$J$2/$H$2*2*'Financial costs'!$B$14/'Financial costs'!$B$16 + $A42*2*'Financial costs'!$D$24*$L$2*(1+'Financial costs'!$B$26)^(E$3-1) + $A42*2*'Financial costs'!$B$18*$L$2+'Financial costs'!$B$9</f>
        <v>810149.00506666675</v>
      </c>
      <c r="F42" s="3">
        <f>$A42*$J$2/$H$2*2*'Financial costs'!$B$14/'Financial costs'!$B$16 + $A42*2*'Financial costs'!$D$24*$L$2*(1+'Financial costs'!$B$26)^(F$3-1) + $A42*2*'Financial costs'!$B$18*$L$2+'Financial costs'!$B$9</f>
        <v>813088.05183466664</v>
      </c>
      <c r="G42" s="3">
        <f>$A42*$J$2/$H$2*2*'Financial costs'!$B$14/'Financial costs'!$B$16 + $A42*2*'Financial costs'!$D$24*$L$2*(1+'Financial costs'!$B$26)^(G$3-1) + $A42*2*'Financial costs'!$B$18*$L$2+'Financial costs'!$B$9</f>
        <v>816085.87953802664</v>
      </c>
      <c r="H42" s="3">
        <f>$A42*$J$2/$H$2*2*'Financial costs'!$B$14/'Financial costs'!$B$16 + $A42*2*'Financial costs'!$D$24*$L$2*(1+'Financial costs'!$B$26)^(H$3-1) + $A42*2*'Financial costs'!$B$18*$L$2+'Financial costs'!$B$9</f>
        <v>819143.66379545385</v>
      </c>
      <c r="I42" s="3">
        <f>$A42*$J$2/$H$2*2*'Financial costs'!$B$14/'Financial costs'!$B$16 + $A42*2*'Financial costs'!$D$24*$L$2*(1+'Financial costs'!$B$26)^(I$3-1) + $A42*2*'Financial costs'!$B$18*$L$2+'Financial costs'!$B$9</f>
        <v>822262.6037380296</v>
      </c>
      <c r="J42" s="3">
        <f>$A42*$J$2/$H$2*2*'Financial costs'!$B$14/'Financial costs'!$B$16 + $A42*2*'Financial costs'!$D$24*$L$2*(1+'Financial costs'!$B$26)^(J$3-1) + $A42*2*'Financial costs'!$B$18*$L$2+'Financial costs'!$B$9</f>
        <v>825443.92247945687</v>
      </c>
      <c r="K42" s="3">
        <f>$A42*$J$2/$H$2*2*'Financial costs'!$B$14/'Financial costs'!$B$16 + $A42*2*'Financial costs'!$D$24*$L$2*(1+'Financial costs'!$B$26)^(K$3-1) + $A42*2*'Financial costs'!$B$18*$L$2+'Financial costs'!$B$9</f>
        <v>828688.86759571265</v>
      </c>
      <c r="L42" s="3">
        <f>$A42*$J$2/$H$2*2*'Financial costs'!$B$14/'Financial costs'!$B$16 + $A42*2*'Financial costs'!$D$24*$L$2*(1+'Financial costs'!$B$26)^(L$3-1) + $A42*2*'Financial costs'!$B$18*$L$2+'Financial costs'!$B$9</f>
        <v>831998.71161429363</v>
      </c>
      <c r="M42" s="3">
        <f>$A42*$J$2/$H$2*2*'Financial costs'!$B$14/'Financial costs'!$B$16 + $A42*2*'Financial costs'!$D$24*$L$2*(1+'Financial costs'!$B$26)^(M$3-1) + $A42*2*'Financial costs'!$B$18*$L$2+'Financial costs'!$B$9</f>
        <v>835374.75251324615</v>
      </c>
      <c r="N42" s="3">
        <f>$A42*$J$2/$H$2*2*'Financial costs'!$B$14/'Financial costs'!$B$16 + $A42*2*'Financial costs'!$D$24*$L$2*(1+'Financial costs'!$B$26)^(N$3-1) + $A42*2*'Financial costs'!$B$18*$L$2+'Financial costs'!$B$9</f>
        <v>838818.31423017767</v>
      </c>
      <c r="O42" s="3">
        <f>$A42*$J$2/$H$2*2*'Financial costs'!$B$14/'Financial costs'!$B$16 + $A42*2*'Financial costs'!$D$24*$L$2*(1+'Financial costs'!$B$26)^(O$3-1) + $A42*2*'Financial costs'!$B$18*$L$2+'Financial costs'!$B$9</f>
        <v>842330.74718144792</v>
      </c>
      <c r="P42" s="3">
        <f>$A42*$J$2/$H$2*2*'Financial costs'!$B$14/'Financial costs'!$B$16 + $A42*2*'Financial costs'!$D$24*$L$2*(1+'Financial costs'!$B$26)^(P$3-1) + $A42*2*'Financial costs'!$B$18*$L$2+'Financial costs'!$B$9</f>
        <v>845913.42879174359</v>
      </c>
      <c r="Q42" s="3">
        <f>$A42*$J$2/$H$2*2*'Financial costs'!$B$14/'Financial costs'!$B$16 + $A42*2*'Financial costs'!$D$24*$L$2*(1+'Financial costs'!$B$26)^(Q$3-1) + $A42*2*'Financial costs'!$B$18*$L$2+'Financial costs'!$B$9</f>
        <v>849567.76403424516</v>
      </c>
      <c r="R42" s="3">
        <f>$A42*$J$2/$H$2*2*'Financial costs'!$B$14/'Financial costs'!$B$16 + $A42*2*'Financial costs'!$D$24*$L$2*(1+'Financial costs'!$B$26)^(R$3-1) + $A42*2*'Financial costs'!$B$18*$L$2+'Financial costs'!$B$9</f>
        <v>853295.18598159659</v>
      </c>
      <c r="S42" s="3">
        <f>$A42*$J$2/$H$2*2*'Financial costs'!$B$14/'Financial costs'!$B$16 + $A42*2*'Financial costs'!$D$24*$L$2*(1+'Financial costs'!$B$26)^(S$3-1) + $A42*2*'Financial costs'!$B$18*$L$2+'Financial costs'!$B$9</f>
        <v>857097.15636789531</v>
      </c>
      <c r="T42" s="3">
        <f>$A42*$J$2/$H$2*2*'Financial costs'!$B$14/'Financial costs'!$B$16 + $A42*2*'Financial costs'!$D$24*$L$2*(1+'Financial costs'!$B$26)^(T$3-1) + $A42*2*'Financial costs'!$B$18*$L$2+'Financial costs'!$B$9</f>
        <v>860975.16616191983</v>
      </c>
      <c r="U42" s="3">
        <f>$A42*$J$2/$H$2*2*'Financial costs'!$B$14/'Financial costs'!$B$16 + $A42*2*'Financial costs'!$D$24*$L$2*(1+'Financial costs'!$B$26)^(U$3-1) + $A42*2*'Financial costs'!$B$18*$L$2+'Financial costs'!$B$9</f>
        <v>864930.73615182494</v>
      </c>
      <c r="V42" s="3">
        <f>$A42*$J$2/$H$2*2*'Financial costs'!$B$14/'Financial costs'!$B$16 + $A42*2*'Financial costs'!$D$24*$L$2*(1+'Financial costs'!$B$26)^(V$3-1) + $A42*2*'Financial costs'!$B$18*$L$2+'Financial costs'!$B$9</f>
        <v>868965.41754152812</v>
      </c>
      <c r="W42" s="3">
        <f>$A42*$J$2/$H$2*2*'Financial costs'!$B$14/'Financial costs'!$B$16 + $A42*2*'Financial costs'!$D$24*$L$2*(1+'Financial costs'!$B$26)^(W$3-1) + $A42*2*'Financial costs'!$B$18*$L$2+'Financial costs'!$B$9</f>
        <v>873080.79255902534</v>
      </c>
      <c r="X42" s="3">
        <f>$A42*$J$2/$H$2*2*'Financial costs'!$B$14/'Financial costs'!$B$16 + $A42*2*'Financial costs'!$D$24*$L$2*(1+'Financial costs'!$B$26)^(X$3-1) + $A42*2*'Financial costs'!$B$18*$L$2+'Financial costs'!$B$9</f>
        <v>877278.47507687251</v>
      </c>
      <c r="Y42" s="3">
        <f>$A42*$J$2/$H$2*2*'Financial costs'!$B$14/'Financial costs'!$B$16 + $A42*2*'Financial costs'!$D$24*$L$2*(1+'Financial costs'!$B$26)^(Y$3-1) + $A42*2*'Financial costs'!$B$18*$L$2+'Financial costs'!$B$9</f>
        <v>881560.11124507664</v>
      </c>
      <c r="Z42" s="3">
        <f>$A42*$J$2/$H$2*2*'Financial costs'!$B$14/'Financial costs'!$B$16 + $A42*2*'Financial costs'!$D$24*$L$2*(1+'Financial costs'!$B$26)^(Z$3-1) + $A42*2*'Financial costs'!$B$18*$L$2+'Financial costs'!$B$9</f>
        <v>885927.3801366447</v>
      </c>
      <c r="AA42" s="3">
        <f>$A42*$J$2/$H$2*2*'Financial costs'!$B$14/'Financial costs'!$B$16 + $A42*2*'Financial costs'!$D$24*$L$2*(1+'Financial costs'!$B$26)^(AA$3-1) + $A42*2*'Financial costs'!$B$18*$L$2+'Financial costs'!$B$9</f>
        <v>890381.99440604425</v>
      </c>
      <c r="AB42" s="3">
        <f>$A42*$J$2/$H$2*2*'Financial costs'!$B$14/'Financial costs'!$B$16 + $A42*2*'Financial costs'!$D$24*$L$2*(1+'Financial costs'!$B$26)^(AB$3-1) + $A42*2*'Financial costs'!$B$18*$L$2+'Financial costs'!$B$9</f>
        <v>894925.70096083183</v>
      </c>
      <c r="AC42" s="3">
        <f>$A42*$J$2/$H$2*2*'Financial costs'!$B$14/'Financial costs'!$B$16 + $A42*2*'Financial costs'!$D$24*$L$2*(1+'Financial costs'!$B$26)^(AC$3-1) + $A42*2*'Financial costs'!$B$18*$L$2+'Financial costs'!$B$9</f>
        <v>899560.28164671524</v>
      </c>
      <c r="AD42" s="3">
        <f>$A42*$J$2/$H$2*2*'Financial costs'!$B$14/'Financial costs'!$B$16 + $A42*2*'Financial costs'!$D$24*$L$2*(1+'Financial costs'!$B$26)^(AD$3-1) + $A42*2*'Financial costs'!$B$18*$L$2+'Financial costs'!$B$9</f>
        <v>904287.55394631613</v>
      </c>
      <c r="AE42" s="3">
        <f>$A42*$J$2/$H$2*2*'Financial costs'!$B$14/'Financial costs'!$B$16 + $A42*2*'Financial costs'!$D$24*$L$2*(1+'Financial costs'!$B$26)^(AE$3-1) + $A42*2*'Financial costs'!$B$18*$L$2+'Financial costs'!$B$9</f>
        <v>909109.37169190915</v>
      </c>
      <c r="AF42" s="3">
        <f>$A42*$J$2/$H$2*2*'Financial costs'!$B$14/'Financial costs'!$B$16 + $A42*2*'Financial costs'!$D$24*$L$2*(1+'Financial costs'!$B$26)^(AF$3-1) + $A42*2*'Financial costs'!$B$18*$L$2+'Financial costs'!$B$9-'Financial costs'!$B$10*'Financial costs'!$B$8</f>
        <v>259027.62579241407</v>
      </c>
    </row>
    <row r="43" spans="1:32" x14ac:dyDescent="0.25">
      <c r="A43">
        <v>430</v>
      </c>
      <c r="B43" s="2">
        <f t="shared" si="0"/>
        <v>15573524.023795407</v>
      </c>
      <c r="C43" s="3">
        <f>$A43*$J$2/$H$2*2*'Financial costs'!$B$14/'Financial costs'!$B$16 + $A43*2*'Financial costs'!$D$24*$L$2*(1+'Financial costs'!$B$26)^(C$3-1) + $A43*2*'Financial costs'!$B$18*$L$2+'Financial costs'!$B$8+'Financial costs'!$B$9</f>
        <v>2692643.6825396824</v>
      </c>
      <c r="D43" s="3">
        <f>$A43*$J$2/$H$2*2*'Financial costs'!$B$14/'Financial costs'!$B$16 + $A43*2*'Financial costs'!$D$24*$L$2*(1+'Financial costs'!$B$26)^(D$3-1) + $A43*2*'Financial costs'!$B$18*$L$2+'Financial costs'!$B$9</f>
        <v>824107.29111111106</v>
      </c>
      <c r="E43" s="3">
        <f>$A43*$J$2/$H$2*2*'Financial costs'!$B$14/'Financial costs'!$B$16 + $A43*2*'Financial costs'!$D$24*$L$2*(1+'Financial costs'!$B$26)^(E$3-1) + $A43*2*'Financial costs'!$B$18*$L$2+'Financial costs'!$B$9</f>
        <v>827057.31471111113</v>
      </c>
      <c r="F43" s="3">
        <f>$A43*$J$2/$H$2*2*'Financial costs'!$B$14/'Financial costs'!$B$16 + $A43*2*'Financial costs'!$D$24*$L$2*(1+'Financial costs'!$B$26)^(F$3-1) + $A43*2*'Financial costs'!$B$18*$L$2+'Financial costs'!$B$9</f>
        <v>830066.33878311107</v>
      </c>
      <c r="G43" s="3">
        <f>$A43*$J$2/$H$2*2*'Financial costs'!$B$14/'Financial costs'!$B$16 + $A43*2*'Financial costs'!$D$24*$L$2*(1+'Financial costs'!$B$26)^(G$3-1) + $A43*2*'Financial costs'!$B$18*$L$2+'Financial costs'!$B$9</f>
        <v>833135.54333655105</v>
      </c>
      <c r="H43" s="3">
        <f>$A43*$J$2/$H$2*2*'Financial costs'!$B$14/'Financial costs'!$B$16 + $A43*2*'Financial costs'!$D$24*$L$2*(1+'Financial costs'!$B$26)^(H$3-1) + $A43*2*'Financial costs'!$B$18*$L$2+'Financial costs'!$B$9</f>
        <v>836266.13198105991</v>
      </c>
      <c r="I43" s="3">
        <f>$A43*$J$2/$H$2*2*'Financial costs'!$B$14/'Financial costs'!$B$16 + $A43*2*'Financial costs'!$D$24*$L$2*(1+'Financial costs'!$B$26)^(I$3-1) + $A43*2*'Financial costs'!$B$18*$L$2+'Financial costs'!$B$9</f>
        <v>839459.33239845885</v>
      </c>
      <c r="J43" s="3">
        <f>$A43*$J$2/$H$2*2*'Financial costs'!$B$14/'Financial costs'!$B$16 + $A43*2*'Financial costs'!$D$24*$L$2*(1+'Financial costs'!$B$26)^(J$3-1) + $A43*2*'Financial costs'!$B$18*$L$2+'Financial costs'!$B$9</f>
        <v>842716.39682420576</v>
      </c>
      <c r="K43" s="3">
        <f>$A43*$J$2/$H$2*2*'Financial costs'!$B$14/'Financial costs'!$B$16 + $A43*2*'Financial costs'!$D$24*$L$2*(1+'Financial costs'!$B$26)^(K$3-1) + $A43*2*'Financial costs'!$B$18*$L$2+'Financial costs'!$B$9</f>
        <v>846038.60253846762</v>
      </c>
      <c r="L43" s="3">
        <f>$A43*$J$2/$H$2*2*'Financial costs'!$B$14/'Financial costs'!$B$16 + $A43*2*'Financial costs'!$D$24*$L$2*(1+'Financial costs'!$B$26)^(L$3-1) + $A43*2*'Financial costs'!$B$18*$L$2+'Financial costs'!$B$9</f>
        <v>849427.25236701476</v>
      </c>
      <c r="M43" s="3">
        <f>$A43*$J$2/$H$2*2*'Financial costs'!$B$14/'Financial costs'!$B$16 + $A43*2*'Financial costs'!$D$24*$L$2*(1+'Financial costs'!$B$26)^(M$3-1) + $A43*2*'Financial costs'!$B$18*$L$2+'Financial costs'!$B$9</f>
        <v>852883.67519213283</v>
      </c>
      <c r="N43" s="3">
        <f>$A43*$J$2/$H$2*2*'Financial costs'!$B$14/'Financial costs'!$B$16 + $A43*2*'Financial costs'!$D$24*$L$2*(1+'Financial costs'!$B$26)^(N$3-1) + $A43*2*'Financial costs'!$B$18*$L$2+'Financial costs'!$B$9</f>
        <v>856409.22647375334</v>
      </c>
      <c r="O43" s="3">
        <f>$A43*$J$2/$H$2*2*'Financial costs'!$B$14/'Financial costs'!$B$16 + $A43*2*'Financial costs'!$D$24*$L$2*(1+'Financial costs'!$B$26)^(O$3-1) + $A43*2*'Financial costs'!$B$18*$L$2+'Financial costs'!$B$9</f>
        <v>860005.28878100612</v>
      </c>
      <c r="P43" s="3">
        <f>$A43*$J$2/$H$2*2*'Financial costs'!$B$14/'Financial costs'!$B$16 + $A43*2*'Financial costs'!$D$24*$L$2*(1+'Financial costs'!$B$26)^(P$3-1) + $A43*2*'Financial costs'!$B$18*$L$2+'Financial costs'!$B$9</f>
        <v>863673.27233440406</v>
      </c>
      <c r="Q43" s="3">
        <f>$A43*$J$2/$H$2*2*'Financial costs'!$B$14/'Financial costs'!$B$16 + $A43*2*'Financial costs'!$D$24*$L$2*(1+'Financial costs'!$B$26)^(Q$3-1) + $A43*2*'Financial costs'!$B$18*$L$2+'Financial costs'!$B$9</f>
        <v>867414.6155588699</v>
      </c>
      <c r="R43" s="3">
        <f>$A43*$J$2/$H$2*2*'Financial costs'!$B$14/'Financial costs'!$B$16 + $A43*2*'Financial costs'!$D$24*$L$2*(1+'Financial costs'!$B$26)^(R$3-1) + $A43*2*'Financial costs'!$B$18*$L$2+'Financial costs'!$B$9</f>
        <v>871230.78564782511</v>
      </c>
      <c r="S43" s="3">
        <f>$A43*$J$2/$H$2*2*'Financial costs'!$B$14/'Financial costs'!$B$16 + $A43*2*'Financial costs'!$D$24*$L$2*(1+'Financial costs'!$B$26)^(S$3-1) + $A43*2*'Financial costs'!$B$18*$L$2+'Financial costs'!$B$9</f>
        <v>875123.27913855936</v>
      </c>
      <c r="T43" s="3">
        <f>$A43*$J$2/$H$2*2*'Financial costs'!$B$14/'Financial costs'!$B$16 + $A43*2*'Financial costs'!$D$24*$L$2*(1+'Financial costs'!$B$26)^(T$3-1) + $A43*2*'Financial costs'!$B$18*$L$2+'Financial costs'!$B$9</f>
        <v>879093.62249910831</v>
      </c>
      <c r="U43" s="3">
        <f>$A43*$J$2/$H$2*2*'Financial costs'!$B$14/'Financial costs'!$B$16 + $A43*2*'Financial costs'!$D$24*$L$2*(1+'Financial costs'!$B$26)^(U$3-1) + $A43*2*'Financial costs'!$B$18*$L$2+'Financial costs'!$B$9</f>
        <v>883143.37272686826</v>
      </c>
      <c r="V43" s="3">
        <f>$A43*$J$2/$H$2*2*'Financial costs'!$B$14/'Financial costs'!$B$16 + $A43*2*'Financial costs'!$D$24*$L$2*(1+'Financial costs'!$B$26)^(V$3-1) + $A43*2*'Financial costs'!$B$18*$L$2+'Financial costs'!$B$9</f>
        <v>887274.11795918341</v>
      </c>
      <c r="W43" s="3">
        <f>$A43*$J$2/$H$2*2*'Financial costs'!$B$14/'Financial costs'!$B$16 + $A43*2*'Financial costs'!$D$24*$L$2*(1+'Financial costs'!$B$26)^(W$3-1) + $A43*2*'Financial costs'!$B$18*$L$2+'Financial costs'!$B$9</f>
        <v>891487.47809614486</v>
      </c>
      <c r="X43" s="3">
        <f>$A43*$J$2/$H$2*2*'Financial costs'!$B$14/'Financial costs'!$B$16 + $A43*2*'Financial costs'!$D$24*$L$2*(1+'Financial costs'!$B$26)^(X$3-1) + $A43*2*'Financial costs'!$B$18*$L$2+'Financial costs'!$B$9</f>
        <v>895785.10543584556</v>
      </c>
      <c r="Y43" s="3">
        <f>$A43*$J$2/$H$2*2*'Financial costs'!$B$14/'Financial costs'!$B$16 + $A43*2*'Financial costs'!$D$24*$L$2*(1+'Financial costs'!$B$26)^(Y$3-1) + $A43*2*'Financial costs'!$B$18*$L$2+'Financial costs'!$B$9</f>
        <v>900168.68532234023</v>
      </c>
      <c r="Z43" s="3">
        <f>$A43*$J$2/$H$2*2*'Financial costs'!$B$14/'Financial costs'!$B$16 + $A43*2*'Financial costs'!$D$24*$L$2*(1+'Financial costs'!$B$26)^(Z$3-1) + $A43*2*'Financial costs'!$B$18*$L$2+'Financial costs'!$B$9</f>
        <v>904639.9368065648</v>
      </c>
      <c r="AA43" s="3">
        <f>$A43*$J$2/$H$2*2*'Financial costs'!$B$14/'Financial costs'!$B$16 + $A43*2*'Financial costs'!$D$24*$L$2*(1+'Financial costs'!$B$26)^(AA$3-1) + $A43*2*'Financial costs'!$B$18*$L$2+'Financial costs'!$B$9</f>
        <v>909200.61332047381</v>
      </c>
      <c r="AB43" s="3">
        <f>$A43*$J$2/$H$2*2*'Financial costs'!$B$14/'Financial costs'!$B$16 + $A43*2*'Financial costs'!$D$24*$L$2*(1+'Financial costs'!$B$26)^(AB$3-1) + $A43*2*'Financial costs'!$B$18*$L$2+'Financial costs'!$B$9</f>
        <v>913852.50336466113</v>
      </c>
      <c r="AC43" s="3">
        <f>$A43*$J$2/$H$2*2*'Financial costs'!$B$14/'Financial costs'!$B$16 + $A43*2*'Financial costs'!$D$24*$L$2*(1+'Financial costs'!$B$26)^(AC$3-1) + $A43*2*'Financial costs'!$B$18*$L$2+'Financial costs'!$B$9</f>
        <v>918597.43120973208</v>
      </c>
      <c r="AD43" s="3">
        <f>$A43*$J$2/$H$2*2*'Financial costs'!$B$14/'Financial costs'!$B$16 + $A43*2*'Financial costs'!$D$24*$L$2*(1+'Financial costs'!$B$26)^(AD$3-1) + $A43*2*'Financial costs'!$B$18*$L$2+'Financial costs'!$B$9</f>
        <v>923437.25761170452</v>
      </c>
      <c r="AE43" s="3">
        <f>$A43*$J$2/$H$2*2*'Financial costs'!$B$14/'Financial costs'!$B$16 + $A43*2*'Financial costs'!$D$24*$L$2*(1+'Financial costs'!$B$26)^(AE$3-1) + $A43*2*'Financial costs'!$B$18*$L$2+'Financial costs'!$B$9</f>
        <v>928373.88054171647</v>
      </c>
      <c r="AF43" s="3">
        <f>$A43*$J$2/$H$2*2*'Financial costs'!$B$14/'Financial costs'!$B$16 + $A43*2*'Financial costs'!$D$24*$L$2*(1+'Financial costs'!$B$26)^(AF$3-1) + $A43*2*'Financial costs'!$B$18*$L$2+'Financial costs'!$B$9-'Financial costs'!$B$10*'Financial costs'!$B$8</f>
        <v>278409.23593032861</v>
      </c>
    </row>
    <row r="44" spans="1:32" x14ac:dyDescent="0.25">
      <c r="A44">
        <v>440</v>
      </c>
      <c r="B44" s="2">
        <f t="shared" si="0"/>
        <v>15858340.71995488</v>
      </c>
      <c r="C44" s="3">
        <f>$A44*$J$2/$H$2*2*'Financial costs'!$B$14/'Financial costs'!$B$16 + $A44*2*'Financial costs'!$D$24*$L$2*(1+'Financial costs'!$B$26)^(C$3-1) + $A44*2*'Financial costs'!$B$18*$L$2+'Financial costs'!$B$8+'Financial costs'!$B$9</f>
        <v>2709416.1269841269</v>
      </c>
      <c r="D44" s="3">
        <f>$A44*$J$2/$H$2*2*'Financial costs'!$B$14/'Financial costs'!$B$16 + $A44*2*'Financial costs'!$D$24*$L$2*(1+'Financial costs'!$B$26)^(D$3-1) + $A44*2*'Financial costs'!$B$18*$L$2+'Financial costs'!$B$9</f>
        <v>840946.99555555556</v>
      </c>
      <c r="E44" s="3">
        <f>$A44*$J$2/$H$2*2*'Financial costs'!$B$14/'Financial costs'!$B$16 + $A44*2*'Financial costs'!$D$24*$L$2*(1+'Financial costs'!$B$26)^(E$3-1) + $A44*2*'Financial costs'!$B$18*$L$2+'Financial costs'!$B$9</f>
        <v>843965.62435555563</v>
      </c>
      <c r="F44" s="3">
        <f>$A44*$J$2/$H$2*2*'Financial costs'!$B$14/'Financial costs'!$B$16 + $A44*2*'Financial costs'!$D$24*$L$2*(1+'Financial costs'!$B$26)^(F$3-1) + $A44*2*'Financial costs'!$B$18*$L$2+'Financial costs'!$B$9</f>
        <v>847044.62573155551</v>
      </c>
      <c r="G44" s="3">
        <f>$A44*$J$2/$H$2*2*'Financial costs'!$B$14/'Financial costs'!$B$16 + $A44*2*'Financial costs'!$D$24*$L$2*(1+'Financial costs'!$B$26)^(G$3-1) + $A44*2*'Financial costs'!$B$18*$L$2+'Financial costs'!$B$9</f>
        <v>850185.20713507559</v>
      </c>
      <c r="H44" s="3">
        <f>$A44*$J$2/$H$2*2*'Financial costs'!$B$14/'Financial costs'!$B$16 + $A44*2*'Financial costs'!$D$24*$L$2*(1+'Financial costs'!$B$26)^(H$3-1) + $A44*2*'Financial costs'!$B$18*$L$2+'Financial costs'!$B$9</f>
        <v>853388.60016666597</v>
      </c>
      <c r="I44" s="3">
        <f>$A44*$J$2/$H$2*2*'Financial costs'!$B$14/'Financial costs'!$B$16 + $A44*2*'Financial costs'!$D$24*$L$2*(1+'Financial costs'!$B$26)^(I$3-1) + $A44*2*'Financial costs'!$B$18*$L$2+'Financial costs'!$B$9</f>
        <v>856656.06105888821</v>
      </c>
      <c r="J44" s="3">
        <f>$A44*$J$2/$H$2*2*'Financial costs'!$B$14/'Financial costs'!$B$16 + $A44*2*'Financial costs'!$D$24*$L$2*(1+'Financial costs'!$B$26)^(J$3-1) + $A44*2*'Financial costs'!$B$18*$L$2+'Financial costs'!$B$9</f>
        <v>859988.87116895476</v>
      </c>
      <c r="K44" s="3">
        <f>$A44*$J$2/$H$2*2*'Financial costs'!$B$14/'Financial costs'!$B$16 + $A44*2*'Financial costs'!$D$24*$L$2*(1+'Financial costs'!$B$26)^(K$3-1) + $A44*2*'Financial costs'!$B$18*$L$2+'Financial costs'!$B$9</f>
        <v>863388.33748122281</v>
      </c>
      <c r="L44" s="3">
        <f>$A44*$J$2/$H$2*2*'Financial costs'!$B$14/'Financial costs'!$B$16 + $A44*2*'Financial costs'!$D$24*$L$2*(1+'Financial costs'!$B$26)^(L$3-1) + $A44*2*'Financial costs'!$B$18*$L$2+'Financial costs'!$B$9</f>
        <v>866855.79311973613</v>
      </c>
      <c r="M44" s="3">
        <f>$A44*$J$2/$H$2*2*'Financial costs'!$B$14/'Financial costs'!$B$16 + $A44*2*'Financial costs'!$D$24*$L$2*(1+'Financial costs'!$B$26)^(M$3-1) + $A44*2*'Financial costs'!$B$18*$L$2+'Financial costs'!$B$9</f>
        <v>870392.59787101974</v>
      </c>
      <c r="N44" s="3">
        <f>$A44*$J$2/$H$2*2*'Financial costs'!$B$14/'Financial costs'!$B$16 + $A44*2*'Financial costs'!$D$24*$L$2*(1+'Financial costs'!$B$26)^(N$3-1) + $A44*2*'Financial costs'!$B$18*$L$2+'Financial costs'!$B$9</f>
        <v>874000.13871732901</v>
      </c>
      <c r="O44" s="3">
        <f>$A44*$J$2/$H$2*2*'Financial costs'!$B$14/'Financial costs'!$B$16 + $A44*2*'Financial costs'!$D$24*$L$2*(1+'Financial costs'!$B$26)^(O$3-1) + $A44*2*'Financial costs'!$B$18*$L$2+'Financial costs'!$B$9</f>
        <v>877679.83038056456</v>
      </c>
      <c r="P44" s="3">
        <f>$A44*$J$2/$H$2*2*'Financial costs'!$B$14/'Financial costs'!$B$16 + $A44*2*'Financial costs'!$D$24*$L$2*(1+'Financial costs'!$B$26)^(P$3-1) + $A44*2*'Financial costs'!$B$18*$L$2+'Financial costs'!$B$9</f>
        <v>881433.11587706464</v>
      </c>
      <c r="Q44" s="3">
        <f>$A44*$J$2/$H$2*2*'Financial costs'!$B$14/'Financial costs'!$B$16 + $A44*2*'Financial costs'!$D$24*$L$2*(1+'Financial costs'!$B$26)^(Q$3-1) + $A44*2*'Financial costs'!$B$18*$L$2+'Financial costs'!$B$9</f>
        <v>885261.46708349488</v>
      </c>
      <c r="R44" s="3">
        <f>$A44*$J$2/$H$2*2*'Financial costs'!$B$14/'Financial costs'!$B$16 + $A44*2*'Financial costs'!$D$24*$L$2*(1+'Financial costs'!$B$26)^(R$3-1) + $A44*2*'Financial costs'!$B$18*$L$2+'Financial costs'!$B$9</f>
        <v>889166.38531405362</v>
      </c>
      <c r="S44" s="3">
        <f>$A44*$J$2/$H$2*2*'Financial costs'!$B$14/'Financial costs'!$B$16 + $A44*2*'Financial costs'!$D$24*$L$2*(1+'Financial costs'!$B$26)^(S$3-1) + $A44*2*'Financial costs'!$B$18*$L$2+'Financial costs'!$B$9</f>
        <v>893149.40190922364</v>
      </c>
      <c r="T44" s="3">
        <f>$A44*$J$2/$H$2*2*'Financial costs'!$B$14/'Financial costs'!$B$16 + $A44*2*'Financial costs'!$D$24*$L$2*(1+'Financial costs'!$B$26)^(T$3-1) + $A44*2*'Financial costs'!$B$18*$L$2+'Financial costs'!$B$9</f>
        <v>897212.07883629703</v>
      </c>
      <c r="U44" s="3">
        <f>$A44*$J$2/$H$2*2*'Financial costs'!$B$14/'Financial costs'!$B$16 + $A44*2*'Financial costs'!$D$24*$L$2*(1+'Financial costs'!$B$26)^(U$3-1) + $A44*2*'Financial costs'!$B$18*$L$2+'Financial costs'!$B$9</f>
        <v>901356.00930191181</v>
      </c>
      <c r="V44" s="3">
        <f>$A44*$J$2/$H$2*2*'Financial costs'!$B$14/'Financial costs'!$B$16 + $A44*2*'Financial costs'!$D$24*$L$2*(1+'Financial costs'!$B$26)^(V$3-1) + $A44*2*'Financial costs'!$B$18*$L$2+'Financial costs'!$B$9</f>
        <v>905582.81837683893</v>
      </c>
      <c r="W44" s="3">
        <f>$A44*$J$2/$H$2*2*'Financial costs'!$B$14/'Financial costs'!$B$16 + $A44*2*'Financial costs'!$D$24*$L$2*(1+'Financial costs'!$B$26)^(W$3-1) + $A44*2*'Financial costs'!$B$18*$L$2+'Financial costs'!$B$9</f>
        <v>909894.1636332646</v>
      </c>
      <c r="X44" s="3">
        <f>$A44*$J$2/$H$2*2*'Financial costs'!$B$14/'Financial costs'!$B$16 + $A44*2*'Financial costs'!$D$24*$L$2*(1+'Financial costs'!$B$26)^(X$3-1) + $A44*2*'Financial costs'!$B$18*$L$2+'Financial costs'!$B$9</f>
        <v>914291.73579481873</v>
      </c>
      <c r="Y44" s="3">
        <f>$A44*$J$2/$H$2*2*'Financial costs'!$B$14/'Financial costs'!$B$16 + $A44*2*'Financial costs'!$D$24*$L$2*(1+'Financial costs'!$B$26)^(Y$3-1) + $A44*2*'Financial costs'!$B$18*$L$2+'Financial costs'!$B$9</f>
        <v>918777.25939960405</v>
      </c>
      <c r="Z44" s="3">
        <f>$A44*$J$2/$H$2*2*'Financial costs'!$B$14/'Financial costs'!$B$16 + $A44*2*'Financial costs'!$D$24*$L$2*(1+'Financial costs'!$B$26)^(Z$3-1) + $A44*2*'Financial costs'!$B$18*$L$2+'Financial costs'!$B$9</f>
        <v>923352.49347648502</v>
      </c>
      <c r="AA44" s="3">
        <f>$A44*$J$2/$H$2*2*'Financial costs'!$B$14/'Financial costs'!$B$16 + $A44*2*'Financial costs'!$D$24*$L$2*(1+'Financial costs'!$B$26)^(AA$3-1) + $A44*2*'Financial costs'!$B$18*$L$2+'Financial costs'!$B$9</f>
        <v>928019.23223490361</v>
      </c>
      <c r="AB44" s="3">
        <f>$A44*$J$2/$H$2*2*'Financial costs'!$B$14/'Financial costs'!$B$16 + $A44*2*'Financial costs'!$D$24*$L$2*(1+'Financial costs'!$B$26)^(AB$3-1) + $A44*2*'Financial costs'!$B$18*$L$2+'Financial costs'!$B$9</f>
        <v>932779.30576849054</v>
      </c>
      <c r="AC44" s="3">
        <f>$A44*$J$2/$H$2*2*'Financial costs'!$B$14/'Financial costs'!$B$16 + $A44*2*'Financial costs'!$D$24*$L$2*(1+'Financial costs'!$B$26)^(AC$3-1) + $A44*2*'Financial costs'!$B$18*$L$2+'Financial costs'!$B$9</f>
        <v>937634.58077274926</v>
      </c>
      <c r="AD44" s="3">
        <f>$A44*$J$2/$H$2*2*'Financial costs'!$B$14/'Financial costs'!$B$16 + $A44*2*'Financial costs'!$D$24*$L$2*(1+'Financial costs'!$B$26)^(AD$3-1) + $A44*2*'Financial costs'!$B$18*$L$2+'Financial costs'!$B$9</f>
        <v>942586.96127709304</v>
      </c>
      <c r="AE44" s="3">
        <f>$A44*$J$2/$H$2*2*'Financial costs'!$B$14/'Financial costs'!$B$16 + $A44*2*'Financial costs'!$D$24*$L$2*(1+'Financial costs'!$B$26)^(AE$3-1) + $A44*2*'Financial costs'!$B$18*$L$2+'Financial costs'!$B$9</f>
        <v>947638.3893915239</v>
      </c>
      <c r="AF44" s="3">
        <f>$A44*$J$2/$H$2*2*'Financial costs'!$B$14/'Financial costs'!$B$16 + $A44*2*'Financial costs'!$D$24*$L$2*(1+'Financial costs'!$B$26)^(AF$3-1) + $A44*2*'Financial costs'!$B$18*$L$2+'Financial costs'!$B$9-'Financial costs'!$B$10*'Financial costs'!$B$8</f>
        <v>297790.84606824338</v>
      </c>
    </row>
    <row r="45" spans="1:32" x14ac:dyDescent="0.25">
      <c r="A45">
        <v>450</v>
      </c>
      <c r="B45" s="2">
        <f t="shared" si="0"/>
        <v>16143157.416114349</v>
      </c>
      <c r="C45" s="3">
        <f>$A45*$J$2/$H$2*2*'Financial costs'!$B$14/'Financial costs'!$B$16 + $A45*2*'Financial costs'!$D$24*$L$2*(1+'Financial costs'!$B$26)^(C$3-1) + $A45*2*'Financial costs'!$B$18*$L$2+'Financial costs'!$B$8+'Financial costs'!$B$9</f>
        <v>2726188.5714285714</v>
      </c>
      <c r="D45" s="3">
        <f>$A45*$J$2/$H$2*2*'Financial costs'!$B$14/'Financial costs'!$B$16 + $A45*2*'Financial costs'!$D$24*$L$2*(1+'Financial costs'!$B$26)^(D$3-1) + $A45*2*'Financial costs'!$B$18*$L$2+'Financial costs'!$B$9</f>
        <v>857786.7</v>
      </c>
      <c r="E45" s="3">
        <f>$A45*$J$2/$H$2*2*'Financial costs'!$B$14/'Financial costs'!$B$16 + $A45*2*'Financial costs'!$D$24*$L$2*(1+'Financial costs'!$B$26)^(E$3-1) + $A45*2*'Financial costs'!$B$18*$L$2+'Financial costs'!$B$9</f>
        <v>860873.93400000001</v>
      </c>
      <c r="F45" s="3">
        <f>$A45*$J$2/$H$2*2*'Financial costs'!$B$14/'Financial costs'!$B$16 + $A45*2*'Financial costs'!$D$24*$L$2*(1+'Financial costs'!$B$26)^(F$3-1) + $A45*2*'Financial costs'!$B$18*$L$2+'Financial costs'!$B$9</f>
        <v>864022.91267999995</v>
      </c>
      <c r="G45" s="3">
        <f>$A45*$J$2/$H$2*2*'Financial costs'!$B$14/'Financial costs'!$B$16 + $A45*2*'Financial costs'!$D$24*$L$2*(1+'Financial costs'!$B$26)^(G$3-1) + $A45*2*'Financial costs'!$B$18*$L$2+'Financial costs'!$B$9</f>
        <v>867234.8709336</v>
      </c>
      <c r="H45" s="3">
        <f>$A45*$J$2/$H$2*2*'Financial costs'!$B$14/'Financial costs'!$B$16 + $A45*2*'Financial costs'!$D$24*$L$2*(1+'Financial costs'!$B$26)^(H$3-1) + $A45*2*'Financial costs'!$B$18*$L$2+'Financial costs'!$B$9</f>
        <v>870511.06835227204</v>
      </c>
      <c r="I45" s="3">
        <f>$A45*$J$2/$H$2*2*'Financial costs'!$B$14/'Financial costs'!$B$16 + $A45*2*'Financial costs'!$D$24*$L$2*(1+'Financial costs'!$B$26)^(I$3-1) + $A45*2*'Financial costs'!$B$18*$L$2+'Financial costs'!$B$9</f>
        <v>873852.78971931746</v>
      </c>
      <c r="J45" s="3">
        <f>$A45*$J$2/$H$2*2*'Financial costs'!$B$14/'Financial costs'!$B$16 + $A45*2*'Financial costs'!$D$24*$L$2*(1+'Financial costs'!$B$26)^(J$3-1) + $A45*2*'Financial costs'!$B$18*$L$2+'Financial costs'!$B$9</f>
        <v>877261.34551370377</v>
      </c>
      <c r="K45" s="3">
        <f>$A45*$J$2/$H$2*2*'Financial costs'!$B$14/'Financial costs'!$B$16 + $A45*2*'Financial costs'!$D$24*$L$2*(1+'Financial costs'!$B$26)^(K$3-1) + $A45*2*'Financial costs'!$B$18*$L$2+'Financial costs'!$B$9</f>
        <v>880738.07242397789</v>
      </c>
      <c r="L45" s="3">
        <f>$A45*$J$2/$H$2*2*'Financial costs'!$B$14/'Financial costs'!$B$16 + $A45*2*'Financial costs'!$D$24*$L$2*(1+'Financial costs'!$B$26)^(L$3-1) + $A45*2*'Financial costs'!$B$18*$L$2+'Financial costs'!$B$9</f>
        <v>884284.33387245738</v>
      </c>
      <c r="M45" s="3">
        <f>$A45*$J$2/$H$2*2*'Financial costs'!$B$14/'Financial costs'!$B$16 + $A45*2*'Financial costs'!$D$24*$L$2*(1+'Financial costs'!$B$26)^(M$3-1) + $A45*2*'Financial costs'!$B$18*$L$2+'Financial costs'!$B$9</f>
        <v>887901.52054990653</v>
      </c>
      <c r="N45" s="3">
        <f>$A45*$J$2/$H$2*2*'Financial costs'!$B$14/'Financial costs'!$B$16 + $A45*2*'Financial costs'!$D$24*$L$2*(1+'Financial costs'!$B$26)^(N$3-1) + $A45*2*'Financial costs'!$B$18*$L$2+'Financial costs'!$B$9</f>
        <v>891591.05096090469</v>
      </c>
      <c r="O45" s="3">
        <f>$A45*$J$2/$H$2*2*'Financial costs'!$B$14/'Financial costs'!$B$16 + $A45*2*'Financial costs'!$D$24*$L$2*(1+'Financial costs'!$B$26)^(O$3-1) + $A45*2*'Financial costs'!$B$18*$L$2+'Financial costs'!$B$9</f>
        <v>895354.37198012276</v>
      </c>
      <c r="P45" s="3">
        <f>$A45*$J$2/$H$2*2*'Financial costs'!$B$14/'Financial costs'!$B$16 + $A45*2*'Financial costs'!$D$24*$L$2*(1+'Financial costs'!$B$26)^(P$3-1) + $A45*2*'Financial costs'!$B$18*$L$2+'Financial costs'!$B$9</f>
        <v>899192.95941972523</v>
      </c>
      <c r="Q45" s="3">
        <f>$A45*$J$2/$H$2*2*'Financial costs'!$B$14/'Financial costs'!$B$16 + $A45*2*'Financial costs'!$D$24*$L$2*(1+'Financial costs'!$B$26)^(Q$3-1) + $A45*2*'Financial costs'!$B$18*$L$2+'Financial costs'!$B$9</f>
        <v>903108.31860811973</v>
      </c>
      <c r="R45" s="3">
        <f>$A45*$J$2/$H$2*2*'Financial costs'!$B$14/'Financial costs'!$B$16 + $A45*2*'Financial costs'!$D$24*$L$2*(1+'Financial costs'!$B$26)^(R$3-1) + $A45*2*'Financial costs'!$B$18*$L$2+'Financial costs'!$B$9</f>
        <v>907101.98498028214</v>
      </c>
      <c r="S45" s="3">
        <f>$A45*$J$2/$H$2*2*'Financial costs'!$B$14/'Financial costs'!$B$16 + $A45*2*'Financial costs'!$D$24*$L$2*(1+'Financial costs'!$B$26)^(S$3-1) + $A45*2*'Financial costs'!$B$18*$L$2+'Financial costs'!$B$9</f>
        <v>911175.52467988781</v>
      </c>
      <c r="T45" s="3">
        <f>$A45*$J$2/$H$2*2*'Financial costs'!$B$14/'Financial costs'!$B$16 + $A45*2*'Financial costs'!$D$24*$L$2*(1+'Financial costs'!$B$26)^(T$3-1) + $A45*2*'Financial costs'!$B$18*$L$2+'Financial costs'!$B$9</f>
        <v>915330.53517348552</v>
      </c>
      <c r="U45" s="3">
        <f>$A45*$J$2/$H$2*2*'Financial costs'!$B$14/'Financial costs'!$B$16 + $A45*2*'Financial costs'!$D$24*$L$2*(1+'Financial costs'!$B$26)^(U$3-1) + $A45*2*'Financial costs'!$B$18*$L$2+'Financial costs'!$B$9</f>
        <v>919568.64587695524</v>
      </c>
      <c r="V45" s="3">
        <f>$A45*$J$2/$H$2*2*'Financial costs'!$B$14/'Financial costs'!$B$16 + $A45*2*'Financial costs'!$D$24*$L$2*(1+'Financial costs'!$B$26)^(V$3-1) + $A45*2*'Financial costs'!$B$18*$L$2+'Financial costs'!$B$9</f>
        <v>923891.51879449433</v>
      </c>
      <c r="W45" s="3">
        <f>$A45*$J$2/$H$2*2*'Financial costs'!$B$14/'Financial costs'!$B$16 + $A45*2*'Financial costs'!$D$24*$L$2*(1+'Financial costs'!$B$26)^(W$3-1) + $A45*2*'Financial costs'!$B$18*$L$2+'Financial costs'!$B$9</f>
        <v>928300.84917038423</v>
      </c>
      <c r="X45" s="3">
        <f>$A45*$J$2/$H$2*2*'Financial costs'!$B$14/'Financial costs'!$B$16 + $A45*2*'Financial costs'!$D$24*$L$2*(1+'Financial costs'!$B$26)^(X$3-1) + $A45*2*'Financial costs'!$B$18*$L$2+'Financial costs'!$B$9</f>
        <v>932798.3661537919</v>
      </c>
      <c r="Y45" s="3">
        <f>$A45*$J$2/$H$2*2*'Financial costs'!$B$14/'Financial costs'!$B$16 + $A45*2*'Financial costs'!$D$24*$L$2*(1+'Financial costs'!$B$26)^(Y$3-1) + $A45*2*'Financial costs'!$B$18*$L$2+'Financial costs'!$B$9</f>
        <v>937385.83347686776</v>
      </c>
      <c r="Z45" s="3">
        <f>$A45*$J$2/$H$2*2*'Financial costs'!$B$14/'Financial costs'!$B$16 + $A45*2*'Financial costs'!$D$24*$L$2*(1+'Financial costs'!$B$26)^(Z$3-1) + $A45*2*'Financial costs'!$B$18*$L$2+'Financial costs'!$B$9</f>
        <v>942065.05014640512</v>
      </c>
      <c r="AA45" s="3">
        <f>$A45*$J$2/$H$2*2*'Financial costs'!$B$14/'Financial costs'!$B$16 + $A45*2*'Financial costs'!$D$24*$L$2*(1+'Financial costs'!$B$26)^(AA$3-1) + $A45*2*'Financial costs'!$B$18*$L$2+'Financial costs'!$B$9</f>
        <v>946837.85114933318</v>
      </c>
      <c r="AB45" s="3">
        <f>$A45*$J$2/$H$2*2*'Financial costs'!$B$14/'Financial costs'!$B$16 + $A45*2*'Financial costs'!$D$24*$L$2*(1+'Financial costs'!$B$26)^(AB$3-1) + $A45*2*'Financial costs'!$B$18*$L$2+'Financial costs'!$B$9</f>
        <v>951706.10817231983</v>
      </c>
      <c r="AC45" s="3">
        <f>$A45*$J$2/$H$2*2*'Financial costs'!$B$14/'Financial costs'!$B$16 + $A45*2*'Financial costs'!$D$24*$L$2*(1+'Financial costs'!$B$26)^(AC$3-1) + $A45*2*'Financial costs'!$B$18*$L$2+'Financial costs'!$B$9</f>
        <v>956671.73033576622</v>
      </c>
      <c r="AD45" s="3">
        <f>$A45*$J$2/$H$2*2*'Financial costs'!$B$14/'Financial costs'!$B$16 + $A45*2*'Financial costs'!$D$24*$L$2*(1+'Financial costs'!$B$26)^(AD$3-1) + $A45*2*'Financial costs'!$B$18*$L$2+'Financial costs'!$B$9</f>
        <v>961736.66494248156</v>
      </c>
      <c r="AE45" s="3">
        <f>$A45*$J$2/$H$2*2*'Financial costs'!$B$14/'Financial costs'!$B$16 + $A45*2*'Financial costs'!$D$24*$L$2*(1+'Financial costs'!$B$26)^(AE$3-1) + $A45*2*'Financial costs'!$B$18*$L$2+'Financial costs'!$B$9</f>
        <v>966902.89824133122</v>
      </c>
      <c r="AF45" s="3">
        <f>$A45*$J$2/$H$2*2*'Financial costs'!$B$14/'Financial costs'!$B$16 + $A45*2*'Financial costs'!$D$24*$L$2*(1+'Financial costs'!$B$26)^(AF$3-1) + $A45*2*'Financial costs'!$B$18*$L$2+'Financial costs'!$B$9-'Financial costs'!$B$10*'Financial costs'!$B$8</f>
        <v>317172.45620615792</v>
      </c>
    </row>
    <row r="46" spans="1:32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>
        <f>'Results - financial'!C45</f>
        <v>386.27210942775542</v>
      </c>
      <c r="B48" s="2">
        <f t="shared" ref="B48" si="1">NPV($E$2,C48:AF48)*(1+$E$2)</f>
        <v>14328080.69151446</v>
      </c>
      <c r="C48" s="3">
        <f>$A48*$J$2/$H$2*2*'Financial costs'!$B$14/'Financial costs'!$B$16 + $A48*2*'Financial costs'!$D$24*$L$2*(1+'Financial costs'!$B$26)^(C$3-1) + $A48*2*'Financial costs'!$B$18*$L$2+'Financial costs'!$B$8+'Financial costs'!$B$9</f>
        <v>2619301.3210101109</v>
      </c>
      <c r="D48" s="3">
        <f>$A48*$J$2/$H$2*2*'Financial costs'!$B$14/'Financial costs'!$B$16 + $A48*2*'Financial costs'!$D$24*$L$2*(1+'Financial costs'!$B$26)^(D$3-1) + $A48*2*'Financial costs'!$B$18*$L$2+'Financial costs'!$B$9</f>
        <v>750470.81578955043</v>
      </c>
      <c r="E48" s="3">
        <f>$A48*$J$2/$H$2*2*'Financial costs'!$B$14/'Financial costs'!$B$16 + $A48*2*'Financial costs'!$D$24*$L$2*(1+'Financial costs'!$B$26)^(E$3-1) + $A48*2*'Financial costs'!$B$18*$L$2+'Financial costs'!$B$9</f>
        <v>753120.84332172177</v>
      </c>
      <c r="F48" s="3">
        <f>$A48*$J$2/$H$2*2*'Financial costs'!$B$14/'Financial costs'!$B$16 + $A48*2*'Financial costs'!$D$24*$L$2*(1+'Financial costs'!$B$26)^(F$3-1) + $A48*2*'Financial costs'!$B$18*$L$2+'Financial costs'!$B$9</f>
        <v>755823.87140453653</v>
      </c>
      <c r="G48" s="3">
        <f>$A48*$J$2/$H$2*2*'Financial costs'!$B$14/'Financial costs'!$B$16 + $A48*2*'Financial costs'!$D$24*$L$2*(1+'Financial costs'!$B$26)^(G$3-1) + $A48*2*'Financial costs'!$B$18*$L$2+'Financial costs'!$B$9</f>
        <v>758580.96004900755</v>
      </c>
      <c r="H48" s="3">
        <f>$A48*$J$2/$H$2*2*'Financial costs'!$B$14/'Financial costs'!$B$16 + $A48*2*'Financial costs'!$D$24*$L$2*(1+'Financial costs'!$B$26)^(H$3-1) + $A48*2*'Financial costs'!$B$18*$L$2+'Financial costs'!$B$9</f>
        <v>761393.19046636787</v>
      </c>
      <c r="I48" s="3">
        <f>$A48*$J$2/$H$2*2*'Financial costs'!$B$14/'Financial costs'!$B$16 + $A48*2*'Financial costs'!$D$24*$L$2*(1+'Financial costs'!$B$26)^(I$3-1) + $A48*2*'Financial costs'!$B$18*$L$2+'Financial costs'!$B$9</f>
        <v>764261.66549207561</v>
      </c>
      <c r="J48" s="3">
        <f>$A48*$J$2/$H$2*2*'Financial costs'!$B$14/'Financial costs'!$B$16 + $A48*2*'Financial costs'!$D$24*$L$2*(1+'Financial costs'!$B$26)^(J$3-1) + $A48*2*'Financial costs'!$B$18*$L$2+'Financial costs'!$B$9</f>
        <v>767187.51001829747</v>
      </c>
      <c r="K48" s="3">
        <f>$A48*$J$2/$H$2*2*'Financial costs'!$B$14/'Financial costs'!$B$16 + $A48*2*'Financial costs'!$D$24*$L$2*(1+'Financial costs'!$B$26)^(K$3-1) + $A48*2*'Financial costs'!$B$18*$L$2+'Financial costs'!$B$9</f>
        <v>770171.87143504363</v>
      </c>
      <c r="L48" s="3">
        <f>$A48*$J$2/$H$2*2*'Financial costs'!$B$14/'Financial costs'!$B$16 + $A48*2*'Financial costs'!$D$24*$L$2*(1+'Financial costs'!$B$26)^(L$3-1) + $A48*2*'Financial costs'!$B$18*$L$2+'Financial costs'!$B$9</f>
        <v>773215.92008012487</v>
      </c>
      <c r="M48" s="3">
        <f>$A48*$J$2/$H$2*2*'Financial costs'!$B$14/'Financial costs'!$B$16 + $A48*2*'Financial costs'!$D$24*$L$2*(1+'Financial costs'!$B$26)^(M$3-1) + $A48*2*'Financial costs'!$B$18*$L$2+'Financial costs'!$B$9</f>
        <v>776320.84969810769</v>
      </c>
      <c r="N48" s="3">
        <f>$A48*$J$2/$H$2*2*'Financial costs'!$B$14/'Financial costs'!$B$16 + $A48*2*'Financial costs'!$D$24*$L$2*(1+'Financial costs'!$B$26)^(N$3-1) + $A48*2*'Financial costs'!$B$18*$L$2+'Financial costs'!$B$9</f>
        <v>779487.87790845009</v>
      </c>
      <c r="O48" s="3">
        <f>$A48*$J$2/$H$2*2*'Financial costs'!$B$14/'Financial costs'!$B$16 + $A48*2*'Financial costs'!$D$24*$L$2*(1+'Financial costs'!$B$26)^(O$3-1) + $A48*2*'Financial costs'!$B$18*$L$2+'Financial costs'!$B$9</f>
        <v>782718.24668299942</v>
      </c>
      <c r="P48" s="3">
        <f>$A48*$J$2/$H$2*2*'Financial costs'!$B$14/'Financial costs'!$B$16 + $A48*2*'Financial costs'!$D$24*$L$2*(1+'Financial costs'!$B$26)^(P$3-1) + $A48*2*'Financial costs'!$B$18*$L$2+'Financial costs'!$B$9</f>
        <v>786013.2228330397</v>
      </c>
      <c r="Q48" s="3">
        <f>$A48*$J$2/$H$2*2*'Financial costs'!$B$14/'Financial costs'!$B$16 + $A48*2*'Financial costs'!$D$24*$L$2*(1+'Financial costs'!$B$26)^(Q$3-1) + $A48*2*'Financial costs'!$B$18*$L$2+'Financial costs'!$B$9</f>
        <v>789374.09850608069</v>
      </c>
      <c r="R48" s="3">
        <f>$A48*$J$2/$H$2*2*'Financial costs'!$B$14/'Financial costs'!$B$16 + $A48*2*'Financial costs'!$D$24*$L$2*(1+'Financial costs'!$B$26)^(R$3-1) + $A48*2*'Financial costs'!$B$18*$L$2+'Financial costs'!$B$9</f>
        <v>792802.19169258256</v>
      </c>
      <c r="S48" s="3">
        <f>$A48*$J$2/$H$2*2*'Financial costs'!$B$14/'Financial costs'!$B$16 + $A48*2*'Financial costs'!$D$24*$L$2*(1+'Financial costs'!$B$26)^(S$3-1) + $A48*2*'Financial costs'!$B$18*$L$2+'Financial costs'!$B$9</f>
        <v>796298.84674281464</v>
      </c>
      <c r="T48" s="3">
        <f>$A48*$J$2/$H$2*2*'Financial costs'!$B$14/'Financial costs'!$B$16 + $A48*2*'Financial costs'!$D$24*$L$2*(1+'Financial costs'!$B$26)^(T$3-1) + $A48*2*'Financial costs'!$B$18*$L$2+'Financial costs'!$B$9</f>
        <v>799865.43489405117</v>
      </c>
      <c r="U48" s="3">
        <f>$A48*$J$2/$H$2*2*'Financial costs'!$B$14/'Financial costs'!$B$16 + $A48*2*'Financial costs'!$D$24*$L$2*(1+'Financial costs'!$B$26)^(U$3-1) + $A48*2*'Financial costs'!$B$18*$L$2+'Financial costs'!$B$9</f>
        <v>803503.35480831238</v>
      </c>
      <c r="V48" s="3">
        <f>$A48*$J$2/$H$2*2*'Financial costs'!$B$14/'Financial costs'!$B$16 + $A48*2*'Financial costs'!$D$24*$L$2*(1+'Financial costs'!$B$26)^(V$3-1) + $A48*2*'Financial costs'!$B$18*$L$2+'Financial costs'!$B$9</f>
        <v>807214.03312085895</v>
      </c>
      <c r="W48" s="3">
        <f>$A48*$J$2/$H$2*2*'Financial costs'!$B$14/'Financial costs'!$B$16 + $A48*2*'Financial costs'!$D$24*$L$2*(1+'Financial costs'!$B$26)^(W$3-1) + $A48*2*'Financial costs'!$B$18*$L$2+'Financial costs'!$B$9</f>
        <v>810998.9249996565</v>
      </c>
      <c r="X48" s="3">
        <f>$A48*$J$2/$H$2*2*'Financial costs'!$B$14/'Financial costs'!$B$16 + $A48*2*'Financial costs'!$D$24*$L$2*(1+'Financial costs'!$B$26)^(X$3-1) + $A48*2*'Financial costs'!$B$18*$L$2+'Financial costs'!$B$9</f>
        <v>814859.51471602987</v>
      </c>
      <c r="Y48" s="3">
        <f>$A48*$J$2/$H$2*2*'Financial costs'!$B$14/'Financial costs'!$B$16 + $A48*2*'Financial costs'!$D$24*$L$2*(1+'Financial costs'!$B$26)^(Y$3-1) + $A48*2*'Financial costs'!$B$18*$L$2+'Financial costs'!$B$9</f>
        <v>818797.31622673082</v>
      </c>
      <c r="Z48" s="3">
        <f>$A48*$J$2/$H$2*2*'Financial costs'!$B$14/'Financial costs'!$B$16 + $A48*2*'Financial costs'!$D$24*$L$2*(1+'Financial costs'!$B$26)^(Z$3-1) + $A48*2*'Financial costs'!$B$18*$L$2+'Financial costs'!$B$9</f>
        <v>822813.87376764568</v>
      </c>
      <c r="AA48" s="3">
        <f>$A48*$J$2/$H$2*2*'Financial costs'!$B$14/'Financial costs'!$B$16 + $A48*2*'Financial costs'!$D$24*$L$2*(1+'Financial costs'!$B$26)^(AA$3-1) + $A48*2*'Financial costs'!$B$18*$L$2+'Financial costs'!$B$9</f>
        <v>826910.76245937892</v>
      </c>
      <c r="AB48" s="3">
        <f>$A48*$J$2/$H$2*2*'Financial costs'!$B$14/'Financial costs'!$B$16 + $A48*2*'Financial costs'!$D$24*$L$2*(1+'Financial costs'!$B$26)^(AB$3-1) + $A48*2*'Financial costs'!$B$18*$L$2+'Financial costs'!$B$9</f>
        <v>831089.58892494673</v>
      </c>
      <c r="AC48" s="3">
        <f>$A48*$J$2/$H$2*2*'Financial costs'!$B$14/'Financial costs'!$B$16 + $A48*2*'Financial costs'!$D$24*$L$2*(1+'Financial costs'!$B$26)^(AC$3-1) + $A48*2*'Financial costs'!$B$18*$L$2+'Financial costs'!$B$9</f>
        <v>835351.99191982602</v>
      </c>
      <c r="AD48" s="3">
        <f>$A48*$J$2/$H$2*2*'Financial costs'!$B$14/'Financial costs'!$B$16 + $A48*2*'Financial costs'!$D$24*$L$2*(1+'Financial costs'!$B$26)^(AD$3-1) + $A48*2*'Financial costs'!$B$18*$L$2+'Financial costs'!$B$9</f>
        <v>839699.64297460276</v>
      </c>
      <c r="AE48" s="3">
        <f>$A48*$J$2/$H$2*2*'Financial costs'!$B$14/'Financial costs'!$B$16 + $A48*2*'Financial costs'!$D$24*$L$2*(1+'Financial costs'!$B$26)^(AE$3-1) + $A48*2*'Financial costs'!$B$18*$L$2+'Financial costs'!$B$9</f>
        <v>844134.24705047521</v>
      </c>
      <c r="AF48" s="3">
        <f>$A48*$J$2/$H$2*2*'Financial costs'!$B$14/'Financial costs'!$B$16 + $A48*2*'Financial costs'!$D$24*$L$2*(1+'Financial costs'!$B$26)^(AF$3-1) + $A48*2*'Financial costs'!$B$18*$L$2+'Financial costs'!$B$9-'Financial costs'!$B$10*'Financial costs'!$B$8</f>
        <v>193657.54320786509</v>
      </c>
    </row>
    <row r="49" spans="1:32" x14ac:dyDescent="0.25">
      <c r="A49">
        <f>'Economic - Bus'!A49</f>
        <v>467.9600877428748</v>
      </c>
      <c r="B49" s="2">
        <f t="shared" ref="B49" si="2">NPV($E$2,C49:AF49)*(1+$E$2)</f>
        <v>16654690.701480331</v>
      </c>
      <c r="C49" s="3">
        <f>$A49*$J$2/$H$2*2*'Financial costs'!$B$14/'Financial costs'!$B$16 + $A49*2*'Financial costs'!$D$24*$L$2*(1+'Financial costs'!$B$26)^(C$3-1) + $A49*2*'Financial costs'!$B$18*$L$2+'Financial costs'!$B$8+'Financial costs'!$B$9</f>
        <v>2756312.0288170427</v>
      </c>
      <c r="D49" s="3">
        <f>$A49*$J$2/$H$2*2*'Financial costs'!$B$14/'Financial costs'!$B$16 + $A49*2*'Financial costs'!$D$24*$L$2*(1+'Financial costs'!$B$26)^(D$3-1) + $A49*2*'Financial costs'!$B$18*$L$2+'Financial costs'!$B$9</f>
        <v>888030.95693863009</v>
      </c>
      <c r="E49" s="3">
        <f>$A49*$J$2/$H$2*2*'Financial costs'!$B$14/'Financial costs'!$B$16 + $A49*2*'Financial costs'!$D$24*$L$2*(1+'Financial costs'!$B$26)^(E$3-1) + $A49*2*'Financial costs'!$B$18*$L$2+'Financial costs'!$B$9</f>
        <v>891241.40647979185</v>
      </c>
      <c r="F49" s="3">
        <f>$A49*$J$2/$H$2*2*'Financial costs'!$B$14/'Financial costs'!$B$16 + $A49*2*'Financial costs'!$D$24*$L$2*(1+'Financial costs'!$B$26)^(F$3-1) + $A49*2*'Financial costs'!$B$18*$L$2+'Financial costs'!$B$9</f>
        <v>894516.06501177687</v>
      </c>
      <c r="G49" s="3">
        <f>$A49*$J$2/$H$2*2*'Financial costs'!$B$14/'Financial costs'!$B$16 + $A49*2*'Financial costs'!$D$24*$L$2*(1+'Financial costs'!$B$26)^(G$3-1) + $A49*2*'Financial costs'!$B$18*$L$2+'Financial costs'!$B$9</f>
        <v>897856.2167144015</v>
      </c>
      <c r="H49" s="3">
        <f>$A49*$J$2/$H$2*2*'Financial costs'!$B$14/'Financial costs'!$B$16 + $A49*2*'Financial costs'!$D$24*$L$2*(1+'Financial costs'!$B$26)^(H$3-1) + $A49*2*'Financial costs'!$B$18*$L$2+'Financial costs'!$B$9</f>
        <v>901263.17145107873</v>
      </c>
      <c r="I49" s="3">
        <f>$A49*$J$2/$H$2*2*'Financial costs'!$B$14/'Financial costs'!$B$16 + $A49*2*'Financial costs'!$D$24*$L$2*(1+'Financial costs'!$B$26)^(I$3-1) + $A49*2*'Financial costs'!$B$18*$L$2+'Financial costs'!$B$9</f>
        <v>904738.26528248948</v>
      </c>
      <c r="J49" s="3">
        <f>$A49*$J$2/$H$2*2*'Financial costs'!$B$14/'Financial costs'!$B$16 + $A49*2*'Financial costs'!$D$24*$L$2*(1+'Financial costs'!$B$26)^(J$3-1) + $A49*2*'Financial costs'!$B$18*$L$2+'Financial costs'!$B$9</f>
        <v>908282.86099052837</v>
      </c>
      <c r="K49" s="3">
        <f>$A49*$J$2/$H$2*2*'Financial costs'!$B$14/'Financial costs'!$B$16 + $A49*2*'Financial costs'!$D$24*$L$2*(1+'Financial costs'!$B$26)^(K$3-1) + $A49*2*'Financial costs'!$B$18*$L$2+'Financial costs'!$B$9</f>
        <v>911898.34861272806</v>
      </c>
      <c r="L49" s="3">
        <f>$A49*$J$2/$H$2*2*'Financial costs'!$B$14/'Financial costs'!$B$16 + $A49*2*'Financial costs'!$D$24*$L$2*(1+'Financial costs'!$B$26)^(L$3-1) + $A49*2*'Financial costs'!$B$18*$L$2+'Financial costs'!$B$9</f>
        <v>915586.1459873718</v>
      </c>
      <c r="M49" s="3">
        <f>$A49*$J$2/$H$2*2*'Financial costs'!$B$14/'Financial costs'!$B$16 + $A49*2*'Financial costs'!$D$24*$L$2*(1+'Financial costs'!$B$26)^(M$3-1) + $A49*2*'Financial costs'!$B$18*$L$2+'Financial costs'!$B$9</f>
        <v>919347.69930950832</v>
      </c>
      <c r="N49" s="3">
        <f>$A49*$J$2/$H$2*2*'Financial costs'!$B$14/'Financial costs'!$B$16 + $A49*2*'Financial costs'!$D$24*$L$2*(1+'Financial costs'!$B$26)^(N$3-1) + $A49*2*'Financial costs'!$B$18*$L$2+'Financial costs'!$B$9</f>
        <v>923184.48369808763</v>
      </c>
      <c r="O49" s="3">
        <f>$A49*$J$2/$H$2*2*'Financial costs'!$B$14/'Financial costs'!$B$16 + $A49*2*'Financial costs'!$D$24*$L$2*(1+'Financial costs'!$B$26)^(O$3-1) + $A49*2*'Financial costs'!$B$18*$L$2+'Financial costs'!$B$9</f>
        <v>927098.00377443852</v>
      </c>
      <c r="P49" s="3">
        <f>$A49*$J$2/$H$2*2*'Financial costs'!$B$14/'Financial costs'!$B$16 + $A49*2*'Financial costs'!$D$24*$L$2*(1+'Financial costs'!$B$26)^(P$3-1) + $A49*2*'Financial costs'!$B$18*$L$2+'Financial costs'!$B$9</f>
        <v>931089.79425231647</v>
      </c>
      <c r="Q49" s="3">
        <f>$A49*$J$2/$H$2*2*'Financial costs'!$B$14/'Financial costs'!$B$16 + $A49*2*'Financial costs'!$D$24*$L$2*(1+'Financial costs'!$B$26)^(Q$3-1) + $A49*2*'Financial costs'!$B$18*$L$2+'Financial costs'!$B$9</f>
        <v>935161.420539752</v>
      </c>
      <c r="R49" s="3">
        <f>$A49*$J$2/$H$2*2*'Financial costs'!$B$14/'Financial costs'!$B$16 + $A49*2*'Financial costs'!$D$24*$L$2*(1+'Financial costs'!$B$26)^(R$3-1) + $A49*2*'Financial costs'!$B$18*$L$2+'Financial costs'!$B$9</f>
        <v>939314.47935293615</v>
      </c>
      <c r="S49" s="3">
        <f>$A49*$J$2/$H$2*2*'Financial costs'!$B$14/'Financial costs'!$B$16 + $A49*2*'Financial costs'!$D$24*$L$2*(1+'Financial costs'!$B$26)^(S$3-1) + $A49*2*'Financial costs'!$B$18*$L$2+'Financial costs'!$B$9</f>
        <v>943550.59934238403</v>
      </c>
      <c r="T49" s="3">
        <f>$A49*$J$2/$H$2*2*'Financial costs'!$B$14/'Financial costs'!$B$16 + $A49*2*'Financial costs'!$D$24*$L$2*(1+'Financial costs'!$B$26)^(T$3-1) + $A49*2*'Financial costs'!$B$18*$L$2+'Financial costs'!$B$9</f>
        <v>947871.44173162081</v>
      </c>
      <c r="U49" s="3">
        <f>$A49*$J$2/$H$2*2*'Financial costs'!$B$14/'Financial costs'!$B$16 + $A49*2*'Financial costs'!$D$24*$L$2*(1+'Financial costs'!$B$26)^(U$3-1) + $A49*2*'Financial costs'!$B$18*$L$2+'Financial costs'!$B$9</f>
        <v>952278.70096864237</v>
      </c>
      <c r="V49" s="3">
        <f>$A49*$J$2/$H$2*2*'Financial costs'!$B$14/'Financial costs'!$B$16 + $A49*2*'Financial costs'!$D$24*$L$2*(1+'Financial costs'!$B$26)^(V$3-1) + $A49*2*'Financial costs'!$B$18*$L$2+'Financial costs'!$B$9</f>
        <v>956774.10539040435</v>
      </c>
      <c r="W49" s="3">
        <f>$A49*$J$2/$H$2*2*'Financial costs'!$B$14/'Financial costs'!$B$16 + $A49*2*'Financial costs'!$D$24*$L$2*(1+'Financial costs'!$B$26)^(W$3-1) + $A49*2*'Financial costs'!$B$18*$L$2+'Financial costs'!$B$9</f>
        <v>961359.41790060163</v>
      </c>
      <c r="X49" s="3">
        <f>$A49*$J$2/$H$2*2*'Financial costs'!$B$14/'Financial costs'!$B$16 + $A49*2*'Financial costs'!$D$24*$L$2*(1+'Financial costs'!$B$26)^(X$3-1) + $A49*2*'Financial costs'!$B$18*$L$2+'Financial costs'!$B$9</f>
        <v>966036.43666100269</v>
      </c>
      <c r="Y49" s="3">
        <f>$A49*$J$2/$H$2*2*'Financial costs'!$B$14/'Financial costs'!$B$16 + $A49*2*'Financial costs'!$D$24*$L$2*(1+'Financial costs'!$B$26)^(Y$3-1) + $A49*2*'Financial costs'!$B$18*$L$2+'Financial costs'!$B$9</f>
        <v>970806.995796612</v>
      </c>
      <c r="Z49" s="3">
        <f>$A49*$J$2/$H$2*2*'Financial costs'!$B$14/'Financial costs'!$B$16 + $A49*2*'Financial costs'!$D$24*$L$2*(1+'Financial costs'!$B$26)^(Z$3-1) + $A49*2*'Financial costs'!$B$18*$L$2+'Financial costs'!$B$9</f>
        <v>975672.96611493337</v>
      </c>
      <c r="AA49" s="3">
        <f>$A49*$J$2/$H$2*2*'Financial costs'!$B$14/'Financial costs'!$B$16 + $A49*2*'Financial costs'!$D$24*$L$2*(1+'Financial costs'!$B$26)^(AA$3-1) + $A49*2*'Financial costs'!$B$18*$L$2+'Financial costs'!$B$9</f>
        <v>980636.25583962118</v>
      </c>
      <c r="AB49" s="3">
        <f>$A49*$J$2/$H$2*2*'Financial costs'!$B$14/'Financial costs'!$B$16 + $A49*2*'Financial costs'!$D$24*$L$2*(1+'Financial costs'!$B$26)^(AB$3-1) + $A49*2*'Financial costs'!$B$18*$L$2+'Financial costs'!$B$9</f>
        <v>985698.81135880272</v>
      </c>
      <c r="AC49" s="3">
        <f>$A49*$J$2/$H$2*2*'Financial costs'!$B$14/'Financial costs'!$B$16 + $A49*2*'Financial costs'!$D$24*$L$2*(1+'Financial costs'!$B$26)^(AC$3-1) + $A49*2*'Financial costs'!$B$18*$L$2+'Financial costs'!$B$9</f>
        <v>990862.61798836791</v>
      </c>
      <c r="AD49" s="3">
        <f>$A49*$J$2/$H$2*2*'Financial costs'!$B$14/'Financial costs'!$B$16 + $A49*2*'Financial costs'!$D$24*$L$2*(1+'Financial costs'!$B$26)^(AD$3-1) + $A49*2*'Financial costs'!$B$18*$L$2+'Financial costs'!$B$9</f>
        <v>996129.70075052441</v>
      </c>
      <c r="AE49" s="3">
        <f>$A49*$J$2/$H$2*2*'Financial costs'!$B$14/'Financial costs'!$B$16 + $A49*2*'Financial costs'!$D$24*$L$2*(1+'Financial costs'!$B$26)^(AE$3-1) + $A49*2*'Financial costs'!$B$18*$L$2+'Financial costs'!$B$9</f>
        <v>1001502.1251679241</v>
      </c>
      <c r="AF49" s="3">
        <f>$A49*$J$2/$H$2*2*'Financial costs'!$B$14/'Financial costs'!$B$16 + $A49*2*'Financial costs'!$D$24*$L$2*(1+'Financial costs'!$B$26)^(AF$3-1) + $A49*2*'Financial costs'!$B$18*$L$2+'Financial costs'!$B$9-'Financial costs'!$B$10*'Financial costs'!$B$8</f>
        <v>351981.99807367183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A10" workbookViewId="0">
      <selection activeCell="C30" sqref="C30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39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40</v>
      </c>
      <c r="B4" s="2">
        <f>NPV($E$2,C4:AF4)*(1+$E$2)</f>
        <v>1565088.4510185493</v>
      </c>
      <c r="C4" s="3">
        <f>'Financial - Bus'!C4+'Economic - Bus'!$A4*2*'Economic - Bus'!$L$2*'Environmental costs'!$B$25</f>
        <v>109659.2549985185</v>
      </c>
      <c r="D4" s="3">
        <f>'Financial - Bus'!D4+'Economic - Bus'!$A4*2*'Economic - Bus'!$L$2*'Environmental costs'!$B$25</f>
        <v>111169.65499851853</v>
      </c>
      <c r="E4" s="3">
        <f>'Financial - Bus'!E4+'Economic - Bus'!$A4*2*'Economic - Bus'!$L$2*'Environmental costs'!$B$25</f>
        <v>112740.47099851852</v>
      </c>
      <c r="F4" s="3">
        <f>'Financial - Bus'!F4+'Economic - Bus'!$A4*2*'Economic - Bus'!$L$2*'Environmental costs'!$B$25</f>
        <v>114374.11963851852</v>
      </c>
      <c r="G4" s="3">
        <f>'Financial - Bus'!G4+'Economic - Bus'!$A4*2*'Economic - Bus'!$L$2*'Environmental costs'!$B$25</f>
        <v>116073.11422411853</v>
      </c>
      <c r="H4" s="3">
        <f>'Financial - Bus'!H4+'Economic - Bus'!$A4*2*'Economic - Bus'!$L$2*'Environmental costs'!$B$25</f>
        <v>117840.06859314253</v>
      </c>
      <c r="I4" s="3">
        <f>'Financial - Bus'!I4+'Economic - Bus'!$A4*2*'Economic - Bus'!$L$2*'Environmental costs'!$B$25</f>
        <v>119677.7011369275</v>
      </c>
      <c r="J4" s="3">
        <f>'Financial - Bus'!J4+'Economic - Bus'!$A4*2*'Economic - Bus'!$L$2*'Environmental costs'!$B$25</f>
        <v>121588.83898246384</v>
      </c>
      <c r="K4" s="3">
        <f>'Financial - Bus'!K4+'Economic - Bus'!$A4*2*'Economic - Bus'!$L$2*'Environmental costs'!$B$25</f>
        <v>123576.42234182166</v>
      </c>
      <c r="L4" s="3">
        <f>'Financial - Bus'!L4+'Economic - Bus'!$A4*2*'Economic - Bus'!$L$2*'Environmental costs'!$B$25</f>
        <v>125643.50903555378</v>
      </c>
      <c r="M4" s="3">
        <f>'Financial - Bus'!M4+'Economic - Bus'!$A4*2*'Economic - Bus'!$L$2*'Environmental costs'!$B$25</f>
        <v>127793.27919703521</v>
      </c>
      <c r="N4" s="3">
        <f>'Financial - Bus'!N4+'Economic - Bus'!$A4*2*'Economic - Bus'!$L$2*'Environmental costs'!$B$25</f>
        <v>130029.04016497586</v>
      </c>
      <c r="O4" s="3">
        <f>'Financial - Bus'!O4+'Economic - Bus'!$A4*2*'Economic - Bus'!$L$2*'Environmental costs'!$B$25</f>
        <v>132354.23157163418</v>
      </c>
      <c r="P4" s="3">
        <f>'Financial - Bus'!P4+'Economic - Bus'!$A4*2*'Economic - Bus'!$L$2*'Environmental costs'!$B$25</f>
        <v>134772.43063455881</v>
      </c>
      <c r="Q4" s="3">
        <f>'Financial - Bus'!Q4+'Economic - Bus'!$A4*2*'Economic - Bus'!$L$2*'Environmental costs'!$B$25</f>
        <v>137287.35766000042</v>
      </c>
      <c r="R4" s="3">
        <f>'Financial - Bus'!R4+'Economic - Bus'!$A4*2*'Economic - Bus'!$L$2*'Environmental costs'!$B$25</f>
        <v>139902.88176645967</v>
      </c>
      <c r="S4" s="3">
        <f>'Financial - Bus'!S4+'Economic - Bus'!$A4*2*'Economic - Bus'!$L$2*'Environmental costs'!$B$25</f>
        <v>142623.02683717734</v>
      </c>
      <c r="T4" s="3">
        <f>'Financial - Bus'!T4+'Economic - Bus'!$A4*2*'Economic - Bus'!$L$2*'Environmental costs'!$B$25</f>
        <v>145451.9777107237</v>
      </c>
      <c r="U4" s="3">
        <f>'Financial - Bus'!U4+'Economic - Bus'!$A4*2*'Economic - Bus'!$L$2*'Environmental costs'!$B$25</f>
        <v>148394.08661921191</v>
      </c>
      <c r="V4" s="3">
        <f>'Financial - Bus'!V4+'Economic - Bus'!$A4*2*'Economic - Bus'!$L$2*'Environmental costs'!$B$25</f>
        <v>151453.87988403966</v>
      </c>
      <c r="W4" s="3">
        <f>'Financial - Bus'!W4+'Economic - Bus'!$A4*2*'Economic - Bus'!$L$2*'Environmental costs'!$B$25</f>
        <v>154636.06487946049</v>
      </c>
      <c r="X4" s="3">
        <f>'Financial - Bus'!X4+'Economic - Bus'!$A4*2*'Economic - Bus'!$L$2*'Environmental costs'!$B$25</f>
        <v>157945.53727469817</v>
      </c>
      <c r="Y4" s="3">
        <f>'Financial - Bus'!Y4+'Economic - Bus'!$A4*2*'Economic - Bus'!$L$2*'Environmental costs'!$B$25</f>
        <v>161387.38856574538</v>
      </c>
      <c r="Z4" s="3">
        <f>'Financial - Bus'!Z4+'Economic - Bus'!$A4*2*'Economic - Bus'!$L$2*'Environmental costs'!$B$25</f>
        <v>164966.91390843442</v>
      </c>
      <c r="AA4" s="3">
        <f>'Financial - Bus'!AA4+'Economic - Bus'!$A4*2*'Economic - Bus'!$L$2*'Environmental costs'!$B$25</f>
        <v>168689.62026483109</v>
      </c>
      <c r="AB4" s="3">
        <f>'Financial - Bus'!AB4+'Economic - Bus'!$A4*2*'Economic - Bus'!$L$2*'Environmental costs'!$B$25</f>
        <v>172561.23487548361</v>
      </c>
      <c r="AC4" s="3">
        <f>'Financial - Bus'!AC4+'Economic - Bus'!$A4*2*'Economic - Bus'!$L$2*'Environmental costs'!$B$25</f>
        <v>176587.71407056222</v>
      </c>
      <c r="AD4" s="3">
        <f>'Financial - Bus'!AD4+'Economic - Bus'!$A4*2*'Economic - Bus'!$L$2*'Environmental costs'!$B$25</f>
        <v>180775.25243344397</v>
      </c>
      <c r="AE4" s="3">
        <f>'Financial - Bus'!AE4+'Economic - Bus'!$A4*2*'Economic - Bus'!$L$2*'Environmental costs'!$B$25</f>
        <v>185130.29233084101</v>
      </c>
      <c r="AF4" s="3">
        <f>'Financial - Bus'!AF4+'Economic - Bus'!$A4*2*'Economic - Bus'!$L$2*'Environmental costs'!$B$25</f>
        <v>189659.53382413392</v>
      </c>
    </row>
    <row r="5" spans="1:32" x14ac:dyDescent="0.25">
      <c r="A5">
        <v>50</v>
      </c>
      <c r="B5" s="2">
        <f t="shared" ref="B5:B49" si="0">NPV($E$2,C5:AF5)*(1+$E$2)</f>
        <v>1956360.5637731869</v>
      </c>
      <c r="C5" s="3">
        <f>'Financial - Bus'!C5+'Economic - Bus'!$A5*2*'Economic - Bus'!$L$2*'Environmental costs'!$B$25</f>
        <v>137074.06874814816</v>
      </c>
      <c r="D5" s="3">
        <f>'Financial - Bus'!D5+'Economic - Bus'!$A5*2*'Economic - Bus'!$L$2*'Environmental costs'!$B$25</f>
        <v>138962.06874814816</v>
      </c>
      <c r="E5" s="3">
        <f>'Financial - Bus'!E5+'Economic - Bus'!$A5*2*'Economic - Bus'!$L$2*'Environmental costs'!$B$25</f>
        <v>140925.58874814818</v>
      </c>
      <c r="F5" s="3">
        <f>'Financial - Bus'!F5+'Economic - Bus'!$A5*2*'Economic - Bus'!$L$2*'Environmental costs'!$B$25</f>
        <v>142967.64954814815</v>
      </c>
      <c r="G5" s="3">
        <f>'Financial - Bus'!G5+'Economic - Bus'!$A5*2*'Economic - Bus'!$L$2*'Environmental costs'!$B$25</f>
        <v>145091.39278014816</v>
      </c>
      <c r="H5" s="3">
        <f>'Financial - Bus'!H5+'Economic - Bus'!$A5*2*'Economic - Bus'!$L$2*'Environmental costs'!$B$25</f>
        <v>147300.08574142819</v>
      </c>
      <c r="I5" s="3">
        <f>'Financial - Bus'!I5+'Economic - Bus'!$A5*2*'Economic - Bus'!$L$2*'Environmental costs'!$B$25</f>
        <v>149597.12642115937</v>
      </c>
      <c r="J5" s="3">
        <f>'Financial - Bus'!J5+'Economic - Bus'!$A5*2*'Economic - Bus'!$L$2*'Environmental costs'!$B$25</f>
        <v>151986.04872807983</v>
      </c>
      <c r="K5" s="3">
        <f>'Financial - Bus'!K5+'Economic - Bus'!$A5*2*'Economic - Bus'!$L$2*'Environmental costs'!$B$25</f>
        <v>154470.52792727709</v>
      </c>
      <c r="L5" s="3">
        <f>'Financial - Bus'!L5+'Economic - Bus'!$A5*2*'Economic - Bus'!$L$2*'Environmental costs'!$B$25</f>
        <v>157054.38629444226</v>
      </c>
      <c r="M5" s="3">
        <f>'Financial - Bus'!M5+'Economic - Bus'!$A5*2*'Economic - Bus'!$L$2*'Environmental costs'!$B$25</f>
        <v>159741.59899629402</v>
      </c>
      <c r="N5" s="3">
        <f>'Financial - Bus'!N5+'Economic - Bus'!$A5*2*'Economic - Bus'!$L$2*'Environmental costs'!$B$25</f>
        <v>162536.30020621986</v>
      </c>
      <c r="O5" s="3">
        <f>'Financial - Bus'!O5+'Economic - Bus'!$A5*2*'Economic - Bus'!$L$2*'Environmental costs'!$B$25</f>
        <v>165442.78946454273</v>
      </c>
      <c r="P5" s="3">
        <f>'Financial - Bus'!P5+'Economic - Bus'!$A5*2*'Economic - Bus'!$L$2*'Environmental costs'!$B$25</f>
        <v>168465.53829319854</v>
      </c>
      <c r="Q5" s="3">
        <f>'Financial - Bus'!Q5+'Economic - Bus'!$A5*2*'Economic - Bus'!$L$2*'Environmental costs'!$B$25</f>
        <v>171609.19707500056</v>
      </c>
      <c r="R5" s="3">
        <f>'Financial - Bus'!R5+'Economic - Bus'!$A5*2*'Economic - Bus'!$L$2*'Environmental costs'!$B$25</f>
        <v>174878.60220807465</v>
      </c>
      <c r="S5" s="3">
        <f>'Financial - Bus'!S5+'Economic - Bus'!$A5*2*'Economic - Bus'!$L$2*'Environmental costs'!$B$25</f>
        <v>178278.78354647171</v>
      </c>
      <c r="T5" s="3">
        <f>'Financial - Bus'!T5+'Economic - Bus'!$A5*2*'Economic - Bus'!$L$2*'Environmental costs'!$B$25</f>
        <v>181814.97213840464</v>
      </c>
      <c r="U5" s="3">
        <f>'Financial - Bus'!U5+'Economic - Bus'!$A5*2*'Economic - Bus'!$L$2*'Environmental costs'!$B$25</f>
        <v>185492.60827401493</v>
      </c>
      <c r="V5" s="3">
        <f>'Financial - Bus'!V5+'Economic - Bus'!$A5*2*'Economic - Bus'!$L$2*'Environmental costs'!$B$25</f>
        <v>189317.3498550496</v>
      </c>
      <c r="W5" s="3">
        <f>'Financial - Bus'!W5+'Economic - Bus'!$A5*2*'Economic - Bus'!$L$2*'Environmental costs'!$B$25</f>
        <v>193295.08109932565</v>
      </c>
      <c r="X5" s="3">
        <f>'Financial - Bus'!X5+'Economic - Bus'!$A5*2*'Economic - Bus'!$L$2*'Environmental costs'!$B$25</f>
        <v>197431.92159337277</v>
      </c>
      <c r="Y5" s="3">
        <f>'Financial - Bus'!Y5+'Economic - Bus'!$A5*2*'Economic - Bus'!$L$2*'Environmental costs'!$B$25</f>
        <v>201734.23570718174</v>
      </c>
      <c r="Z5" s="3">
        <f>'Financial - Bus'!Z5+'Economic - Bus'!$A5*2*'Economic - Bus'!$L$2*'Environmental costs'!$B$25</f>
        <v>206208.64238554309</v>
      </c>
      <c r="AA5" s="3">
        <f>'Financial - Bus'!AA5+'Economic - Bus'!$A5*2*'Economic - Bus'!$L$2*'Environmental costs'!$B$25</f>
        <v>210862.02533103889</v>
      </c>
      <c r="AB5" s="3">
        <f>'Financial - Bus'!AB5+'Economic - Bus'!$A5*2*'Economic - Bus'!$L$2*'Environmental costs'!$B$25</f>
        <v>215701.54359435456</v>
      </c>
      <c r="AC5" s="3">
        <f>'Financial - Bus'!AC5+'Economic - Bus'!$A5*2*'Economic - Bus'!$L$2*'Environmental costs'!$B$25</f>
        <v>220734.64258820278</v>
      </c>
      <c r="AD5" s="3">
        <f>'Financial - Bus'!AD5+'Economic - Bus'!$A5*2*'Economic - Bus'!$L$2*'Environmental costs'!$B$25</f>
        <v>225969.06554180497</v>
      </c>
      <c r="AE5" s="3">
        <f>'Financial - Bus'!AE5+'Economic - Bus'!$A5*2*'Economic - Bus'!$L$2*'Environmental costs'!$B$25</f>
        <v>231412.86541355128</v>
      </c>
      <c r="AF5" s="3">
        <f>'Financial - Bus'!AF5+'Economic - Bus'!$A5*2*'Economic - Bus'!$L$2*'Environmental costs'!$B$25</f>
        <v>237074.4172801674</v>
      </c>
    </row>
    <row r="6" spans="1:32" x14ac:dyDescent="0.25">
      <c r="A6">
        <v>60</v>
      </c>
      <c r="B6" s="2">
        <f t="shared" si="0"/>
        <v>2347632.6765278252</v>
      </c>
      <c r="C6" s="3">
        <f>'Financial - Bus'!C6+'Economic - Bus'!$A6*2*'Economic - Bus'!$L$2*'Environmental costs'!$B$25</f>
        <v>164488.88249777778</v>
      </c>
      <c r="D6" s="3">
        <f>'Financial - Bus'!D6+'Economic - Bus'!$A6*2*'Economic - Bus'!$L$2*'Environmental costs'!$B$25</f>
        <v>166754.48249777779</v>
      </c>
      <c r="E6" s="3">
        <f>'Financial - Bus'!E6+'Economic - Bus'!$A6*2*'Economic - Bus'!$L$2*'Environmental costs'!$B$25</f>
        <v>169110.70649777778</v>
      </c>
      <c r="F6" s="3">
        <f>'Financial - Bus'!F6+'Economic - Bus'!$A6*2*'Economic - Bus'!$L$2*'Environmental costs'!$B$25</f>
        <v>171561.17945777779</v>
      </c>
      <c r="G6" s="3">
        <f>'Financial - Bus'!G6+'Economic - Bus'!$A6*2*'Economic - Bus'!$L$2*'Environmental costs'!$B$25</f>
        <v>174109.67133617779</v>
      </c>
      <c r="H6" s="3">
        <f>'Financial - Bus'!H6+'Economic - Bus'!$A6*2*'Economic - Bus'!$L$2*'Environmental costs'!$B$25</f>
        <v>176760.1028897138</v>
      </c>
      <c r="I6" s="3">
        <f>'Financial - Bus'!I6+'Economic - Bus'!$A6*2*'Economic - Bus'!$L$2*'Environmental costs'!$B$25</f>
        <v>179516.55170539123</v>
      </c>
      <c r="J6" s="3">
        <f>'Financial - Bus'!J6+'Economic - Bus'!$A6*2*'Economic - Bus'!$L$2*'Environmental costs'!$B$25</f>
        <v>182383.25847369578</v>
      </c>
      <c r="K6" s="3">
        <f>'Financial - Bus'!K6+'Economic - Bus'!$A6*2*'Economic - Bus'!$L$2*'Environmental costs'!$B$25</f>
        <v>185364.63351273251</v>
      </c>
      <c r="L6" s="3">
        <f>'Financial - Bus'!L6+'Economic - Bus'!$A6*2*'Economic - Bus'!$L$2*'Environmental costs'!$B$25</f>
        <v>188465.2635533307</v>
      </c>
      <c r="M6" s="3">
        <f>'Financial - Bus'!M6+'Economic - Bus'!$A6*2*'Economic - Bus'!$L$2*'Environmental costs'!$B$25</f>
        <v>191689.9187955528</v>
      </c>
      <c r="N6" s="3">
        <f>'Financial - Bus'!N6+'Economic - Bus'!$A6*2*'Economic - Bus'!$L$2*'Environmental costs'!$B$25</f>
        <v>195043.56024746381</v>
      </c>
      <c r="O6" s="3">
        <f>'Financial - Bus'!O6+'Economic - Bus'!$A6*2*'Economic - Bus'!$L$2*'Environmental costs'!$B$25</f>
        <v>198531.34735745128</v>
      </c>
      <c r="P6" s="3">
        <f>'Financial - Bus'!P6+'Economic - Bus'!$A6*2*'Economic - Bus'!$L$2*'Environmental costs'!$B$25</f>
        <v>202158.6459518382</v>
      </c>
      <c r="Q6" s="3">
        <f>'Financial - Bus'!Q6+'Economic - Bus'!$A6*2*'Economic - Bus'!$L$2*'Environmental costs'!$B$25</f>
        <v>205931.03649000064</v>
      </c>
      <c r="R6" s="3">
        <f>'Financial - Bus'!R6+'Economic - Bus'!$A6*2*'Economic - Bus'!$L$2*'Environmental costs'!$B$25</f>
        <v>209854.32264968954</v>
      </c>
      <c r="S6" s="3">
        <f>'Financial - Bus'!S6+'Economic - Bus'!$A6*2*'Economic - Bus'!$L$2*'Environmental costs'!$B$25</f>
        <v>213934.54025576604</v>
      </c>
      <c r="T6" s="3">
        <f>'Financial - Bus'!T6+'Economic - Bus'!$A6*2*'Economic - Bus'!$L$2*'Environmental costs'!$B$25</f>
        <v>218177.96656608555</v>
      </c>
      <c r="U6" s="3">
        <f>'Financial - Bus'!U6+'Economic - Bus'!$A6*2*'Economic - Bus'!$L$2*'Environmental costs'!$B$25</f>
        <v>222591.12992881789</v>
      </c>
      <c r="V6" s="3">
        <f>'Financial - Bus'!V6+'Economic - Bus'!$A6*2*'Economic - Bus'!$L$2*'Environmental costs'!$B$25</f>
        <v>227180.81982605948</v>
      </c>
      <c r="W6" s="3">
        <f>'Financial - Bus'!W6+'Economic - Bus'!$A6*2*'Economic - Bus'!$L$2*'Environmental costs'!$B$25</f>
        <v>231954.09731919077</v>
      </c>
      <c r="X6" s="3">
        <f>'Financial - Bus'!X6+'Economic - Bus'!$A6*2*'Economic - Bus'!$L$2*'Environmental costs'!$B$25</f>
        <v>236918.3059120473</v>
      </c>
      <c r="Y6" s="3">
        <f>'Financial - Bus'!Y6+'Economic - Bus'!$A6*2*'Economic - Bus'!$L$2*'Environmental costs'!$B$25</f>
        <v>242081.0828486181</v>
      </c>
      <c r="Z6" s="3">
        <f>'Financial - Bus'!Z6+'Economic - Bus'!$A6*2*'Economic - Bus'!$L$2*'Environmental costs'!$B$25</f>
        <v>247450.37086265167</v>
      </c>
      <c r="AA6" s="3">
        <f>'Financial - Bus'!AA6+'Economic - Bus'!$A6*2*'Economic - Bus'!$L$2*'Environmental costs'!$B$25</f>
        <v>253034.43039724664</v>
      </c>
      <c r="AB6" s="3">
        <f>'Financial - Bus'!AB6+'Economic - Bus'!$A6*2*'Economic - Bus'!$L$2*'Environmental costs'!$B$25</f>
        <v>258841.85231322545</v>
      </c>
      <c r="AC6" s="3">
        <f>'Financial - Bus'!AC6+'Economic - Bus'!$A6*2*'Economic - Bus'!$L$2*'Environmental costs'!$B$25</f>
        <v>264881.57110584329</v>
      </c>
      <c r="AD6" s="3">
        <f>'Financial - Bus'!AD6+'Economic - Bus'!$A6*2*'Economic - Bus'!$L$2*'Environmental costs'!$B$25</f>
        <v>271162.87865016598</v>
      </c>
      <c r="AE6" s="3">
        <f>'Financial - Bus'!AE6+'Economic - Bus'!$A6*2*'Economic - Bus'!$L$2*'Environmental costs'!$B$25</f>
        <v>277695.43849626149</v>
      </c>
      <c r="AF6" s="3">
        <f>'Financial - Bus'!AF6+'Economic - Bus'!$A6*2*'Economic - Bus'!$L$2*'Environmental costs'!$B$25</f>
        <v>284489.30073620088</v>
      </c>
    </row>
    <row r="7" spans="1:32" x14ac:dyDescent="0.25">
      <c r="A7">
        <v>70</v>
      </c>
      <c r="B7" s="2">
        <f t="shared" si="0"/>
        <v>2738904.7892824616</v>
      </c>
      <c r="C7" s="3">
        <f>'Financial - Bus'!C7+'Economic - Bus'!$A7*2*'Economic - Bus'!$L$2*'Environmental costs'!$B$25</f>
        <v>191903.69624740741</v>
      </c>
      <c r="D7" s="3">
        <f>'Financial - Bus'!D7+'Economic - Bus'!$A7*2*'Economic - Bus'!$L$2*'Environmental costs'!$B$25</f>
        <v>194546.89624740739</v>
      </c>
      <c r="E7" s="3">
        <f>'Financial - Bus'!E7+'Economic - Bus'!$A7*2*'Economic - Bus'!$L$2*'Environmental costs'!$B$25</f>
        <v>197295.82424740741</v>
      </c>
      <c r="F7" s="3">
        <f>'Financial - Bus'!F7+'Economic - Bus'!$A7*2*'Economic - Bus'!$L$2*'Environmental costs'!$B$25</f>
        <v>200154.7093674074</v>
      </c>
      <c r="G7" s="3">
        <f>'Financial - Bus'!G7+'Economic - Bus'!$A7*2*'Economic - Bus'!$L$2*'Environmental costs'!$B$25</f>
        <v>203127.94989220743</v>
      </c>
      <c r="H7" s="3">
        <f>'Financial - Bus'!H7+'Economic - Bus'!$A7*2*'Economic - Bus'!$L$2*'Environmental costs'!$B$25</f>
        <v>206220.12003799941</v>
      </c>
      <c r="I7" s="3">
        <f>'Financial - Bus'!I7+'Economic - Bus'!$A7*2*'Economic - Bus'!$L$2*'Environmental costs'!$B$25</f>
        <v>209435.9769896231</v>
      </c>
      <c r="J7" s="3">
        <f>'Financial - Bus'!J7+'Economic - Bus'!$A7*2*'Economic - Bus'!$L$2*'Environmental costs'!$B$25</f>
        <v>212780.46821931173</v>
      </c>
      <c r="K7" s="3">
        <f>'Financial - Bus'!K7+'Economic - Bus'!$A7*2*'Economic - Bus'!$L$2*'Environmental costs'!$B$25</f>
        <v>216258.73909818791</v>
      </c>
      <c r="L7" s="3">
        <f>'Financial - Bus'!L7+'Economic - Bus'!$A7*2*'Economic - Bus'!$L$2*'Environmental costs'!$B$25</f>
        <v>219876.14081221915</v>
      </c>
      <c r="M7" s="3">
        <f>'Financial - Bus'!M7+'Economic - Bus'!$A7*2*'Economic - Bus'!$L$2*'Environmental costs'!$B$25</f>
        <v>223638.23859481161</v>
      </c>
      <c r="N7" s="3">
        <f>'Financial - Bus'!N7+'Economic - Bus'!$A7*2*'Economic - Bus'!$L$2*'Environmental costs'!$B$25</f>
        <v>227550.82028870776</v>
      </c>
      <c r="O7" s="3">
        <f>'Financial - Bus'!O7+'Economic - Bus'!$A7*2*'Economic - Bus'!$L$2*'Environmental costs'!$B$25</f>
        <v>231619.90525035982</v>
      </c>
      <c r="P7" s="3">
        <f>'Financial - Bus'!P7+'Economic - Bus'!$A7*2*'Economic - Bus'!$L$2*'Environmental costs'!$B$25</f>
        <v>235851.7536104779</v>
      </c>
      <c r="Q7" s="3">
        <f>'Financial - Bus'!Q7+'Economic - Bus'!$A7*2*'Economic - Bus'!$L$2*'Environmental costs'!$B$25</f>
        <v>240252.87590500072</v>
      </c>
      <c r="R7" s="3">
        <f>'Financial - Bus'!R7+'Economic - Bus'!$A7*2*'Economic - Bus'!$L$2*'Environmental costs'!$B$25</f>
        <v>244830.04309130445</v>
      </c>
      <c r="S7" s="3">
        <f>'Financial - Bus'!S7+'Economic - Bus'!$A7*2*'Economic - Bus'!$L$2*'Environmental costs'!$B$25</f>
        <v>249590.29696506038</v>
      </c>
      <c r="T7" s="3">
        <f>'Financial - Bus'!T7+'Economic - Bus'!$A7*2*'Economic - Bus'!$L$2*'Environmental costs'!$B$25</f>
        <v>254540.96099376649</v>
      </c>
      <c r="U7" s="3">
        <f>'Financial - Bus'!U7+'Economic - Bus'!$A7*2*'Economic - Bus'!$L$2*'Environmental costs'!$B$25</f>
        <v>259689.65158362087</v>
      </c>
      <c r="V7" s="3">
        <f>'Financial - Bus'!V7+'Economic - Bus'!$A7*2*'Economic - Bus'!$L$2*'Environmental costs'!$B$25</f>
        <v>265044.28979706945</v>
      </c>
      <c r="W7" s="3">
        <f>'Financial - Bus'!W7+'Economic - Bus'!$A7*2*'Economic - Bus'!$L$2*'Environmental costs'!$B$25</f>
        <v>270613.11353905592</v>
      </c>
      <c r="X7" s="3">
        <f>'Financial - Bus'!X7+'Economic - Bus'!$A7*2*'Economic - Bus'!$L$2*'Environmental costs'!$B$25</f>
        <v>276404.6902307219</v>
      </c>
      <c r="Y7" s="3">
        <f>'Financial - Bus'!Y7+'Economic - Bus'!$A7*2*'Economic - Bus'!$L$2*'Environmental costs'!$B$25</f>
        <v>282427.92999005446</v>
      </c>
      <c r="Z7" s="3">
        <f>'Financial - Bus'!Z7+'Economic - Bus'!$A7*2*'Economic - Bus'!$L$2*'Environmental costs'!$B$25</f>
        <v>288692.09933976032</v>
      </c>
      <c r="AA7" s="3">
        <f>'Financial - Bus'!AA7+'Economic - Bus'!$A7*2*'Economic - Bus'!$L$2*'Environmental costs'!$B$25</f>
        <v>295206.83546345442</v>
      </c>
      <c r="AB7" s="3">
        <f>'Financial - Bus'!AB7+'Economic - Bus'!$A7*2*'Economic - Bus'!$L$2*'Environmental costs'!$B$25</f>
        <v>301982.16103209631</v>
      </c>
      <c r="AC7" s="3">
        <f>'Financial - Bus'!AC7+'Economic - Bus'!$A7*2*'Economic - Bus'!$L$2*'Environmental costs'!$B$25</f>
        <v>309028.49962348392</v>
      </c>
      <c r="AD7" s="3">
        <f>'Financial - Bus'!AD7+'Economic - Bus'!$A7*2*'Economic - Bus'!$L$2*'Environmental costs'!$B$25</f>
        <v>316356.69175852695</v>
      </c>
      <c r="AE7" s="3">
        <f>'Financial - Bus'!AE7+'Economic - Bus'!$A7*2*'Economic - Bus'!$L$2*'Environmental costs'!$B$25</f>
        <v>323978.01157897181</v>
      </c>
      <c r="AF7" s="3">
        <f>'Financial - Bus'!AF7+'Economic - Bus'!$A7*2*'Economic - Bus'!$L$2*'Environmental costs'!$B$25</f>
        <v>331904.18419223436</v>
      </c>
    </row>
    <row r="8" spans="1:32" x14ac:dyDescent="0.25">
      <c r="A8">
        <v>80</v>
      </c>
      <c r="B8" s="2">
        <f t="shared" si="0"/>
        <v>3130176.9020370985</v>
      </c>
      <c r="C8" s="3">
        <f>'Financial - Bus'!C8+'Economic - Bus'!$A8*2*'Economic - Bus'!$L$2*'Environmental costs'!$B$25</f>
        <v>219318.50999703701</v>
      </c>
      <c r="D8" s="3">
        <f>'Financial - Bus'!D8+'Economic - Bus'!$A8*2*'Economic - Bus'!$L$2*'Environmental costs'!$B$25</f>
        <v>222339.30999703705</v>
      </c>
      <c r="E8" s="3">
        <f>'Financial - Bus'!E8+'Economic - Bus'!$A8*2*'Economic - Bus'!$L$2*'Environmental costs'!$B$25</f>
        <v>225480.94199703704</v>
      </c>
      <c r="F8" s="3">
        <f>'Financial - Bus'!F8+'Economic - Bus'!$A8*2*'Economic - Bus'!$L$2*'Environmental costs'!$B$25</f>
        <v>228748.23927703704</v>
      </c>
      <c r="G8" s="3">
        <f>'Financial - Bus'!G8+'Economic - Bus'!$A8*2*'Economic - Bus'!$L$2*'Environmental costs'!$B$25</f>
        <v>232146.22844823706</v>
      </c>
      <c r="H8" s="3">
        <f>'Financial - Bus'!H8+'Economic - Bus'!$A8*2*'Economic - Bus'!$L$2*'Environmental costs'!$B$25</f>
        <v>235680.13718628505</v>
      </c>
      <c r="I8" s="3">
        <f>'Financial - Bus'!I8+'Economic - Bus'!$A8*2*'Economic - Bus'!$L$2*'Environmental costs'!$B$25</f>
        <v>239355.402273855</v>
      </c>
      <c r="J8" s="3">
        <f>'Financial - Bus'!J8+'Economic - Bus'!$A8*2*'Economic - Bus'!$L$2*'Environmental costs'!$B$25</f>
        <v>243177.67796492769</v>
      </c>
      <c r="K8" s="3">
        <f>'Financial - Bus'!K8+'Economic - Bus'!$A8*2*'Economic - Bus'!$L$2*'Environmental costs'!$B$25</f>
        <v>247152.84468364331</v>
      </c>
      <c r="L8" s="3">
        <f>'Financial - Bus'!L8+'Economic - Bus'!$A8*2*'Economic - Bus'!$L$2*'Environmental costs'!$B$25</f>
        <v>251287.01807110757</v>
      </c>
      <c r="M8" s="3">
        <f>'Financial - Bus'!M8+'Economic - Bus'!$A8*2*'Economic - Bus'!$L$2*'Environmental costs'!$B$25</f>
        <v>255586.55839407042</v>
      </c>
      <c r="N8" s="3">
        <f>'Financial - Bus'!N8+'Economic - Bus'!$A8*2*'Economic - Bus'!$L$2*'Environmental costs'!$B$25</f>
        <v>260058.08032995171</v>
      </c>
      <c r="O8" s="3">
        <f>'Financial - Bus'!O8+'Economic - Bus'!$A8*2*'Economic - Bus'!$L$2*'Environmental costs'!$B$25</f>
        <v>264708.46314326837</v>
      </c>
      <c r="P8" s="3">
        <f>'Financial - Bus'!P8+'Economic - Bus'!$A8*2*'Economic - Bus'!$L$2*'Environmental costs'!$B$25</f>
        <v>269544.86126911762</v>
      </c>
      <c r="Q8" s="3">
        <f>'Financial - Bus'!Q8+'Economic - Bus'!$A8*2*'Economic - Bus'!$L$2*'Environmental costs'!$B$25</f>
        <v>274574.71532000083</v>
      </c>
      <c r="R8" s="3">
        <f>'Financial - Bus'!R8+'Economic - Bus'!$A8*2*'Economic - Bus'!$L$2*'Environmental costs'!$B$25</f>
        <v>279805.76353291934</v>
      </c>
      <c r="S8" s="3">
        <f>'Financial - Bus'!S8+'Economic - Bus'!$A8*2*'Economic - Bus'!$L$2*'Environmental costs'!$B$25</f>
        <v>285246.05367435468</v>
      </c>
      <c r="T8" s="3">
        <f>'Financial - Bus'!T8+'Economic - Bus'!$A8*2*'Economic - Bus'!$L$2*'Environmental costs'!$B$25</f>
        <v>290903.9554214474</v>
      </c>
      <c r="U8" s="3">
        <f>'Financial - Bus'!U8+'Economic - Bus'!$A8*2*'Economic - Bus'!$L$2*'Environmental costs'!$B$25</f>
        <v>296788.17323842383</v>
      </c>
      <c r="V8" s="3">
        <f>'Financial - Bus'!V8+'Economic - Bus'!$A8*2*'Economic - Bus'!$L$2*'Environmental costs'!$B$25</f>
        <v>302907.75976807933</v>
      </c>
      <c r="W8" s="3">
        <f>'Financial - Bus'!W8+'Economic - Bus'!$A8*2*'Economic - Bus'!$L$2*'Environmental costs'!$B$25</f>
        <v>309272.12975892099</v>
      </c>
      <c r="X8" s="3">
        <f>'Financial - Bus'!X8+'Economic - Bus'!$A8*2*'Economic - Bus'!$L$2*'Environmental costs'!$B$25</f>
        <v>315891.07454939635</v>
      </c>
      <c r="Y8" s="3">
        <f>'Financial - Bus'!Y8+'Economic - Bus'!$A8*2*'Economic - Bus'!$L$2*'Environmental costs'!$B$25</f>
        <v>322774.77713149076</v>
      </c>
      <c r="Z8" s="3">
        <f>'Financial - Bus'!Z8+'Economic - Bus'!$A8*2*'Economic - Bus'!$L$2*'Environmental costs'!$B$25</f>
        <v>329933.82781686884</v>
      </c>
      <c r="AA8" s="3">
        <f>'Financial - Bus'!AA8+'Economic - Bus'!$A8*2*'Economic - Bus'!$L$2*'Environmental costs'!$B$25</f>
        <v>337379.24052966217</v>
      </c>
      <c r="AB8" s="3">
        <f>'Financial - Bus'!AB8+'Economic - Bus'!$A8*2*'Economic - Bus'!$L$2*'Environmental costs'!$B$25</f>
        <v>345122.46975096723</v>
      </c>
      <c r="AC8" s="3">
        <f>'Financial - Bus'!AC8+'Economic - Bus'!$A8*2*'Economic - Bus'!$L$2*'Environmental costs'!$B$25</f>
        <v>353175.42814112443</v>
      </c>
      <c r="AD8" s="3">
        <f>'Financial - Bus'!AD8+'Economic - Bus'!$A8*2*'Economic - Bus'!$L$2*'Environmental costs'!$B$25</f>
        <v>361550.50486688793</v>
      </c>
      <c r="AE8" s="3">
        <f>'Financial - Bus'!AE8+'Economic - Bus'!$A8*2*'Economic - Bus'!$L$2*'Environmental costs'!$B$25</f>
        <v>370260.58466168202</v>
      </c>
      <c r="AF8" s="3">
        <f>'Financial - Bus'!AF8+'Economic - Bus'!$A8*2*'Economic - Bus'!$L$2*'Environmental costs'!$B$25</f>
        <v>379319.06764826784</v>
      </c>
    </row>
    <row r="9" spans="1:32" x14ac:dyDescent="0.25">
      <c r="A9">
        <v>90</v>
      </c>
      <c r="B9" s="2">
        <f t="shared" si="0"/>
        <v>3521449.0147917364</v>
      </c>
      <c r="C9" s="3">
        <f>'Financial - Bus'!C9+'Economic - Bus'!$A9*2*'Economic - Bus'!$L$2*'Environmental costs'!$B$25</f>
        <v>246733.32374666666</v>
      </c>
      <c r="D9" s="3">
        <f>'Financial - Bus'!D9+'Economic - Bus'!$A9*2*'Economic - Bus'!$L$2*'Environmental costs'!$B$25</f>
        <v>250131.72374666668</v>
      </c>
      <c r="E9" s="3">
        <f>'Financial - Bus'!E9+'Economic - Bus'!$A9*2*'Economic - Bus'!$L$2*'Environmental costs'!$B$25</f>
        <v>253666.05974666667</v>
      </c>
      <c r="F9" s="3">
        <f>'Financial - Bus'!F9+'Economic - Bus'!$A9*2*'Economic - Bus'!$L$2*'Environmental costs'!$B$25</f>
        <v>257341.76918666667</v>
      </c>
      <c r="G9" s="3">
        <f>'Financial - Bus'!G9+'Economic - Bus'!$A9*2*'Economic - Bus'!$L$2*'Environmental costs'!$B$25</f>
        <v>261164.50700426669</v>
      </c>
      <c r="H9" s="3">
        <f>'Financial - Bus'!H9+'Economic - Bus'!$A9*2*'Economic - Bus'!$L$2*'Environmental costs'!$B$25</f>
        <v>265140.15433457069</v>
      </c>
      <c r="I9" s="3">
        <f>'Financial - Bus'!I9+'Economic - Bus'!$A9*2*'Economic - Bus'!$L$2*'Environmental costs'!$B$25</f>
        <v>269274.82755808684</v>
      </c>
      <c r="J9" s="3">
        <f>'Financial - Bus'!J9+'Economic - Bus'!$A9*2*'Economic - Bus'!$L$2*'Environmental costs'!$B$25</f>
        <v>273574.8877105437</v>
      </c>
      <c r="K9" s="3">
        <f>'Financial - Bus'!K9+'Economic - Bus'!$A9*2*'Economic - Bus'!$L$2*'Environmental costs'!$B$25</f>
        <v>278046.95026909874</v>
      </c>
      <c r="L9" s="3">
        <f>'Financial - Bus'!L9+'Economic - Bus'!$A9*2*'Economic - Bus'!$L$2*'Environmental costs'!$B$25</f>
        <v>282697.89532999601</v>
      </c>
      <c r="M9" s="3">
        <f>'Financial - Bus'!M9+'Economic - Bus'!$A9*2*'Economic - Bus'!$L$2*'Environmental costs'!$B$25</f>
        <v>287534.8781933292</v>
      </c>
      <c r="N9" s="3">
        <f>'Financial - Bus'!N9+'Economic - Bus'!$A9*2*'Economic - Bus'!$L$2*'Environmental costs'!$B$25</f>
        <v>292565.34037119569</v>
      </c>
      <c r="O9" s="3">
        <f>'Financial - Bus'!O9+'Economic - Bus'!$A9*2*'Economic - Bus'!$L$2*'Environmental costs'!$B$25</f>
        <v>297797.02103617694</v>
      </c>
      <c r="P9" s="3">
        <f>'Financial - Bus'!P9+'Economic - Bus'!$A9*2*'Economic - Bus'!$L$2*'Environmental costs'!$B$25</f>
        <v>303237.96892775735</v>
      </c>
      <c r="Q9" s="3">
        <f>'Financial - Bus'!Q9+'Economic - Bus'!$A9*2*'Economic - Bus'!$L$2*'Environmental costs'!$B$25</f>
        <v>308896.55473500094</v>
      </c>
      <c r="R9" s="3">
        <f>'Financial - Bus'!R9+'Economic - Bus'!$A9*2*'Economic - Bus'!$L$2*'Environmental costs'!$B$25</f>
        <v>314781.48397453432</v>
      </c>
      <c r="S9" s="3">
        <f>'Financial - Bus'!S9+'Economic - Bus'!$A9*2*'Economic - Bus'!$L$2*'Environmental costs'!$B$25</f>
        <v>320901.81038364908</v>
      </c>
      <c r="T9" s="3">
        <f>'Financial - Bus'!T9+'Economic - Bus'!$A9*2*'Economic - Bus'!$L$2*'Environmental costs'!$B$25</f>
        <v>327266.94984912837</v>
      </c>
      <c r="U9" s="3">
        <f>'Financial - Bus'!U9+'Economic - Bus'!$A9*2*'Economic - Bus'!$L$2*'Environmental costs'!$B$25</f>
        <v>333886.69489322684</v>
      </c>
      <c r="V9" s="3">
        <f>'Financial - Bus'!V9+'Economic - Bus'!$A9*2*'Economic - Bus'!$L$2*'Environmental costs'!$B$25</f>
        <v>340771.22973908926</v>
      </c>
      <c r="W9" s="3">
        <f>'Financial - Bus'!W9+'Economic - Bus'!$A9*2*'Economic - Bus'!$L$2*'Environmental costs'!$B$25</f>
        <v>347931.14597878617</v>
      </c>
      <c r="X9" s="3">
        <f>'Financial - Bus'!X9+'Economic - Bus'!$A9*2*'Economic - Bus'!$L$2*'Environmental costs'!$B$25</f>
        <v>355377.45886807097</v>
      </c>
      <c r="Y9" s="3">
        <f>'Financial - Bus'!Y9+'Economic - Bus'!$A9*2*'Economic - Bus'!$L$2*'Environmental costs'!$B$25</f>
        <v>363121.62427292718</v>
      </c>
      <c r="Z9" s="3">
        <f>'Financial - Bus'!Z9+'Economic - Bus'!$A9*2*'Economic - Bus'!$L$2*'Environmental costs'!$B$25</f>
        <v>371175.55629397754</v>
      </c>
      <c r="AA9" s="3">
        <f>'Financial - Bus'!AA9+'Economic - Bus'!$A9*2*'Economic - Bus'!$L$2*'Environmental costs'!$B$25</f>
        <v>379551.64559586998</v>
      </c>
      <c r="AB9" s="3">
        <f>'Financial - Bus'!AB9+'Economic - Bus'!$A9*2*'Economic - Bus'!$L$2*'Environmental costs'!$B$25</f>
        <v>388262.7784698382</v>
      </c>
      <c r="AC9" s="3">
        <f>'Financial - Bus'!AC9+'Economic - Bus'!$A9*2*'Economic - Bus'!$L$2*'Environmental costs'!$B$25</f>
        <v>397322.356658765</v>
      </c>
      <c r="AD9" s="3">
        <f>'Financial - Bus'!AD9+'Economic - Bus'!$A9*2*'Economic - Bus'!$L$2*'Environmental costs'!$B$25</f>
        <v>406744.31797524891</v>
      </c>
      <c r="AE9" s="3">
        <f>'Financial - Bus'!AE9+'Economic - Bus'!$A9*2*'Economic - Bus'!$L$2*'Environmental costs'!$B$25</f>
        <v>416543.15774439229</v>
      </c>
      <c r="AF9" s="3">
        <f>'Financial - Bus'!AF9+'Economic - Bus'!$A9*2*'Economic - Bus'!$L$2*'Environmental costs'!$B$25</f>
        <v>426733.95110430138</v>
      </c>
    </row>
    <row r="10" spans="1:32" x14ac:dyDescent="0.25">
      <c r="A10">
        <v>100</v>
      </c>
      <c r="B10" s="2">
        <f t="shared" si="0"/>
        <v>3912721.1275463738</v>
      </c>
      <c r="C10" s="3">
        <f>'Financial - Bus'!C10+'Economic - Bus'!$A10*2*'Economic - Bus'!$L$2*'Environmental costs'!$B$25</f>
        <v>274148.13749629632</v>
      </c>
      <c r="D10" s="3">
        <f>'Financial - Bus'!D10+'Economic - Bus'!$A10*2*'Economic - Bus'!$L$2*'Environmental costs'!$B$25</f>
        <v>277924.13749629632</v>
      </c>
      <c r="E10" s="3">
        <f>'Financial - Bus'!E10+'Economic - Bus'!$A10*2*'Economic - Bus'!$L$2*'Environmental costs'!$B$25</f>
        <v>281851.17749629635</v>
      </c>
      <c r="F10" s="3">
        <f>'Financial - Bus'!F10+'Economic - Bus'!$A10*2*'Economic - Bus'!$L$2*'Environmental costs'!$B$25</f>
        <v>285935.29909629631</v>
      </c>
      <c r="G10" s="3">
        <f>'Financial - Bus'!G10+'Economic - Bus'!$A10*2*'Economic - Bus'!$L$2*'Environmental costs'!$B$25</f>
        <v>290182.78556029632</v>
      </c>
      <c r="H10" s="3">
        <f>'Financial - Bus'!H10+'Economic - Bus'!$A10*2*'Economic - Bus'!$L$2*'Environmental costs'!$B$25</f>
        <v>294600.17148285639</v>
      </c>
      <c r="I10" s="3">
        <f>'Financial - Bus'!I10+'Economic - Bus'!$A10*2*'Economic - Bus'!$L$2*'Environmental costs'!$B$25</f>
        <v>299194.25284231873</v>
      </c>
      <c r="J10" s="3">
        <f>'Financial - Bus'!J10+'Economic - Bus'!$A10*2*'Economic - Bus'!$L$2*'Environmental costs'!$B$25</f>
        <v>303972.09745615965</v>
      </c>
      <c r="K10" s="3">
        <f>'Financial - Bus'!K10+'Economic - Bus'!$A10*2*'Economic - Bus'!$L$2*'Environmental costs'!$B$25</f>
        <v>308941.05585455417</v>
      </c>
      <c r="L10" s="3">
        <f>'Financial - Bus'!L10+'Economic - Bus'!$A10*2*'Economic - Bus'!$L$2*'Environmental costs'!$B$25</f>
        <v>314108.77258888452</v>
      </c>
      <c r="M10" s="3">
        <f>'Financial - Bus'!M10+'Economic - Bus'!$A10*2*'Economic - Bus'!$L$2*'Environmental costs'!$B$25</f>
        <v>319483.19799258804</v>
      </c>
      <c r="N10" s="3">
        <f>'Financial - Bus'!N10+'Economic - Bus'!$A10*2*'Economic - Bus'!$L$2*'Environmental costs'!$B$25</f>
        <v>325072.60041243973</v>
      </c>
      <c r="O10" s="3">
        <f>'Financial - Bus'!O10+'Economic - Bus'!$A10*2*'Economic - Bus'!$L$2*'Environmental costs'!$B$25</f>
        <v>330885.57892908546</v>
      </c>
      <c r="P10" s="3">
        <f>'Financial - Bus'!P10+'Economic - Bus'!$A10*2*'Economic - Bus'!$L$2*'Environmental costs'!$B$25</f>
        <v>336931.07658639707</v>
      </c>
      <c r="Q10" s="3">
        <f>'Financial - Bus'!Q10+'Economic - Bus'!$A10*2*'Economic - Bus'!$L$2*'Environmental costs'!$B$25</f>
        <v>343218.39415000111</v>
      </c>
      <c r="R10" s="3">
        <f>'Financial - Bus'!R10+'Economic - Bus'!$A10*2*'Economic - Bus'!$L$2*'Environmental costs'!$B$25</f>
        <v>349757.2044161493</v>
      </c>
      <c r="S10" s="3">
        <f>'Financial - Bus'!S10+'Economic - Bus'!$A10*2*'Economic - Bus'!$L$2*'Environmental costs'!$B$25</f>
        <v>356557.56709294341</v>
      </c>
      <c r="T10" s="3">
        <f>'Financial - Bus'!T10+'Economic - Bus'!$A10*2*'Economic - Bus'!$L$2*'Environmental costs'!$B$25</f>
        <v>363629.94427680928</v>
      </c>
      <c r="U10" s="3">
        <f>'Financial - Bus'!U10+'Economic - Bus'!$A10*2*'Economic - Bus'!$L$2*'Environmental costs'!$B$25</f>
        <v>370985.21654802986</v>
      </c>
      <c r="V10" s="3">
        <f>'Financial - Bus'!V10+'Economic - Bus'!$A10*2*'Economic - Bus'!$L$2*'Environmental costs'!$B$25</f>
        <v>378634.6997100992</v>
      </c>
      <c r="W10" s="3">
        <f>'Financial - Bus'!W10+'Economic - Bus'!$A10*2*'Economic - Bus'!$L$2*'Environmental costs'!$B$25</f>
        <v>386590.16219865129</v>
      </c>
      <c r="X10" s="3">
        <f>'Financial - Bus'!X10+'Economic - Bus'!$A10*2*'Economic - Bus'!$L$2*'Environmental costs'!$B$25</f>
        <v>394863.84318674554</v>
      </c>
      <c r="Y10" s="3">
        <f>'Financial - Bus'!Y10+'Economic - Bus'!$A10*2*'Economic - Bus'!$L$2*'Environmental costs'!$B$25</f>
        <v>403468.47141436348</v>
      </c>
      <c r="Z10" s="3">
        <f>'Financial - Bus'!Z10+'Economic - Bus'!$A10*2*'Economic - Bus'!$L$2*'Environmental costs'!$B$25</f>
        <v>412417.28477108618</v>
      </c>
      <c r="AA10" s="3">
        <f>'Financial - Bus'!AA10+'Economic - Bus'!$A10*2*'Economic - Bus'!$L$2*'Environmental costs'!$B$25</f>
        <v>421724.05066207779</v>
      </c>
      <c r="AB10" s="3">
        <f>'Financial - Bus'!AB10+'Economic - Bus'!$A10*2*'Economic - Bus'!$L$2*'Environmental costs'!$B$25</f>
        <v>431403.08718870912</v>
      </c>
      <c r="AC10" s="3">
        <f>'Financial - Bus'!AC10+'Economic - Bus'!$A10*2*'Economic - Bus'!$L$2*'Environmental costs'!$B$25</f>
        <v>441469.28517640557</v>
      </c>
      <c r="AD10" s="3">
        <f>'Financial - Bus'!AD10+'Economic - Bus'!$A10*2*'Economic - Bus'!$L$2*'Environmental costs'!$B$25</f>
        <v>451938.13108360994</v>
      </c>
      <c r="AE10" s="3">
        <f>'Financial - Bus'!AE10+'Economic - Bus'!$A10*2*'Economic - Bus'!$L$2*'Environmental costs'!$B$25</f>
        <v>462825.73082710255</v>
      </c>
      <c r="AF10" s="3">
        <f>'Financial - Bus'!AF10+'Economic - Bus'!$A10*2*'Economic - Bus'!$L$2*'Environmental costs'!$B$25</f>
        <v>474148.8345603348</v>
      </c>
    </row>
    <row r="11" spans="1:32" x14ac:dyDescent="0.25">
      <c r="A11">
        <v>110</v>
      </c>
      <c r="B11" s="2">
        <f t="shared" si="0"/>
        <v>4303993.2403010121</v>
      </c>
      <c r="C11" s="3">
        <f>'Financial - Bus'!C11+'Economic - Bus'!$A11*2*'Economic - Bus'!$L$2*'Environmental costs'!$B$25</f>
        <v>301562.95124592597</v>
      </c>
      <c r="D11" s="3">
        <f>'Financial - Bus'!D11+'Economic - Bus'!$A11*2*'Economic - Bus'!$L$2*'Environmental costs'!$B$25</f>
        <v>305716.55124592595</v>
      </c>
      <c r="E11" s="3">
        <f>'Financial - Bus'!E11+'Economic - Bus'!$A11*2*'Economic - Bus'!$L$2*'Environmental costs'!$B$25</f>
        <v>310036.29524592595</v>
      </c>
      <c r="F11" s="3">
        <f>'Financial - Bus'!F11+'Economic - Bus'!$A11*2*'Economic - Bus'!$L$2*'Environmental costs'!$B$25</f>
        <v>314528.82900592597</v>
      </c>
      <c r="G11" s="3">
        <f>'Financial - Bus'!G11+'Economic - Bus'!$A11*2*'Economic - Bus'!$L$2*'Environmental costs'!$B$25</f>
        <v>319201.06411632599</v>
      </c>
      <c r="H11" s="3">
        <f>'Financial - Bus'!H11+'Economic - Bus'!$A11*2*'Economic - Bus'!$L$2*'Environmental costs'!$B$25</f>
        <v>324060.18863114202</v>
      </c>
      <c r="I11" s="3">
        <f>'Financial - Bus'!I11+'Economic - Bus'!$A11*2*'Economic - Bus'!$L$2*'Environmental costs'!$B$25</f>
        <v>329113.67812655063</v>
      </c>
      <c r="J11" s="3">
        <f>'Financial - Bus'!J11+'Economic - Bus'!$A11*2*'Economic - Bus'!$L$2*'Environmental costs'!$B$25</f>
        <v>334369.30720177561</v>
      </c>
      <c r="K11" s="3">
        <f>'Financial - Bus'!K11+'Economic - Bus'!$A11*2*'Economic - Bus'!$L$2*'Environmental costs'!$B$25</f>
        <v>339835.1614400096</v>
      </c>
      <c r="L11" s="3">
        <f>'Financial - Bus'!L11+'Economic - Bus'!$A11*2*'Economic - Bus'!$L$2*'Environmental costs'!$B$25</f>
        <v>345519.64984777296</v>
      </c>
      <c r="M11" s="3">
        <f>'Financial - Bus'!M11+'Economic - Bus'!$A11*2*'Economic - Bus'!$L$2*'Environmental costs'!$B$25</f>
        <v>351431.51779184688</v>
      </c>
      <c r="N11" s="3">
        <f>'Financial - Bus'!N11+'Economic - Bus'!$A11*2*'Economic - Bus'!$L$2*'Environmental costs'!$B$25</f>
        <v>357579.86045368371</v>
      </c>
      <c r="O11" s="3">
        <f>'Financial - Bus'!O11+'Economic - Bus'!$A11*2*'Economic - Bus'!$L$2*'Environmental costs'!$B$25</f>
        <v>363974.13682199403</v>
      </c>
      <c r="P11" s="3">
        <f>'Financial - Bus'!P11+'Economic - Bus'!$A11*2*'Economic - Bus'!$L$2*'Environmental costs'!$B$25</f>
        <v>370624.18424503674</v>
      </c>
      <c r="Q11" s="3">
        <f>'Financial - Bus'!Q11+'Economic - Bus'!$A11*2*'Economic - Bus'!$L$2*'Environmental costs'!$B$25</f>
        <v>377540.23356500117</v>
      </c>
      <c r="R11" s="3">
        <f>'Financial - Bus'!R11+'Economic - Bus'!$A11*2*'Economic - Bus'!$L$2*'Environmental costs'!$B$25</f>
        <v>384732.92485776421</v>
      </c>
      <c r="S11" s="3">
        <f>'Financial - Bus'!S11+'Economic - Bus'!$A11*2*'Economic - Bus'!$L$2*'Environmental costs'!$B$25</f>
        <v>392213.32380223775</v>
      </c>
      <c r="T11" s="3">
        <f>'Financial - Bus'!T11+'Economic - Bus'!$A11*2*'Economic - Bus'!$L$2*'Environmental costs'!$B$25</f>
        <v>399992.93870449025</v>
      </c>
      <c r="U11" s="3">
        <f>'Financial - Bus'!U11+'Economic - Bus'!$A11*2*'Economic - Bus'!$L$2*'Environmental costs'!$B$25</f>
        <v>408083.73820283281</v>
      </c>
      <c r="V11" s="3">
        <f>'Financial - Bus'!V11+'Economic - Bus'!$A11*2*'Economic - Bus'!$L$2*'Environmental costs'!$B$25</f>
        <v>416498.16968110908</v>
      </c>
      <c r="W11" s="3">
        <f>'Financial - Bus'!W11+'Economic - Bus'!$A11*2*'Economic - Bus'!$L$2*'Environmental costs'!$B$25</f>
        <v>425249.17841851641</v>
      </c>
      <c r="X11" s="3">
        <f>'Financial - Bus'!X11+'Economic - Bus'!$A11*2*'Economic - Bus'!$L$2*'Environmental costs'!$B$25</f>
        <v>434350.2275054201</v>
      </c>
      <c r="Y11" s="3">
        <f>'Financial - Bus'!Y11+'Economic - Bus'!$A11*2*'Economic - Bus'!$L$2*'Environmental costs'!$B$25</f>
        <v>443815.31855579984</v>
      </c>
      <c r="Z11" s="3">
        <f>'Financial - Bus'!Z11+'Economic - Bus'!$A11*2*'Economic - Bus'!$L$2*'Environmental costs'!$B$25</f>
        <v>453659.01324819477</v>
      </c>
      <c r="AA11" s="3">
        <f>'Financial - Bus'!AA11+'Economic - Bus'!$A11*2*'Economic - Bus'!$L$2*'Environmental costs'!$B$25</f>
        <v>463896.4557282856</v>
      </c>
      <c r="AB11" s="3">
        <f>'Financial - Bus'!AB11+'Economic - Bus'!$A11*2*'Economic - Bus'!$L$2*'Environmental costs'!$B$25</f>
        <v>474543.39590758004</v>
      </c>
      <c r="AC11" s="3">
        <f>'Financial - Bus'!AC11+'Economic - Bus'!$A11*2*'Economic - Bus'!$L$2*'Environmental costs'!$B$25</f>
        <v>485616.21369404614</v>
      </c>
      <c r="AD11" s="3">
        <f>'Financial - Bus'!AD11+'Economic - Bus'!$A11*2*'Economic - Bus'!$L$2*'Environmental costs'!$B$25</f>
        <v>497131.94419197098</v>
      </c>
      <c r="AE11" s="3">
        <f>'Financial - Bus'!AE11+'Economic - Bus'!$A11*2*'Economic - Bus'!$L$2*'Environmental costs'!$B$25</f>
        <v>509108.30390981282</v>
      </c>
      <c r="AF11" s="3">
        <f>'Financial - Bus'!AF11+'Economic - Bus'!$A11*2*'Economic - Bus'!$L$2*'Environmental costs'!$B$25</f>
        <v>521563.71801636834</v>
      </c>
    </row>
    <row r="12" spans="1:32" x14ac:dyDescent="0.25">
      <c r="A12">
        <v>120</v>
      </c>
      <c r="B12" s="2">
        <f t="shared" si="0"/>
        <v>4695265.3530556504</v>
      </c>
      <c r="C12" s="3">
        <f>'Financial - Bus'!C12+'Economic - Bus'!$A12*2*'Economic - Bus'!$L$2*'Environmental costs'!$B$25</f>
        <v>328977.76499555557</v>
      </c>
      <c r="D12" s="3">
        <f>'Financial - Bus'!D12+'Economic - Bus'!$A12*2*'Economic - Bus'!$L$2*'Environmental costs'!$B$25</f>
        <v>333508.96499555558</v>
      </c>
      <c r="E12" s="3">
        <f>'Financial - Bus'!E12+'Economic - Bus'!$A12*2*'Economic - Bus'!$L$2*'Environmental costs'!$B$25</f>
        <v>338221.41299555555</v>
      </c>
      <c r="F12" s="3">
        <f>'Financial - Bus'!F12+'Economic - Bus'!$A12*2*'Economic - Bus'!$L$2*'Environmental costs'!$B$25</f>
        <v>343122.35891555558</v>
      </c>
      <c r="G12" s="3">
        <f>'Financial - Bus'!G12+'Economic - Bus'!$A12*2*'Economic - Bus'!$L$2*'Environmental costs'!$B$25</f>
        <v>348219.34267235559</v>
      </c>
      <c r="H12" s="3">
        <f>'Financial - Bus'!H12+'Economic - Bus'!$A12*2*'Economic - Bus'!$L$2*'Environmental costs'!$B$25</f>
        <v>353520.2057794276</v>
      </c>
      <c r="I12" s="3">
        <f>'Financial - Bus'!I12+'Economic - Bus'!$A12*2*'Economic - Bus'!$L$2*'Environmental costs'!$B$25</f>
        <v>359033.10341078247</v>
      </c>
      <c r="J12" s="3">
        <f>'Financial - Bus'!J12+'Economic - Bus'!$A12*2*'Economic - Bus'!$L$2*'Environmental costs'!$B$25</f>
        <v>364766.51694739156</v>
      </c>
      <c r="K12" s="3">
        <f>'Financial - Bus'!K12+'Economic - Bus'!$A12*2*'Economic - Bus'!$L$2*'Environmental costs'!$B$25</f>
        <v>370729.26702546503</v>
      </c>
      <c r="L12" s="3">
        <f>'Financial - Bus'!L12+'Economic - Bus'!$A12*2*'Economic - Bus'!$L$2*'Environmental costs'!$B$25</f>
        <v>376930.52710666141</v>
      </c>
      <c r="M12" s="3">
        <f>'Financial - Bus'!M12+'Economic - Bus'!$A12*2*'Economic - Bus'!$L$2*'Environmental costs'!$B$25</f>
        <v>383379.83759110561</v>
      </c>
      <c r="N12" s="3">
        <f>'Financial - Bus'!N12+'Economic - Bus'!$A12*2*'Economic - Bus'!$L$2*'Environmental costs'!$B$25</f>
        <v>390087.12049492763</v>
      </c>
      <c r="O12" s="3">
        <f>'Financial - Bus'!O12+'Economic - Bus'!$A12*2*'Economic - Bus'!$L$2*'Environmental costs'!$B$25</f>
        <v>397062.69471490255</v>
      </c>
      <c r="P12" s="3">
        <f>'Financial - Bus'!P12+'Economic - Bus'!$A12*2*'Economic - Bus'!$L$2*'Environmental costs'!$B$25</f>
        <v>404317.29190367641</v>
      </c>
      <c r="Q12" s="3">
        <f>'Financial - Bus'!Q12+'Economic - Bus'!$A12*2*'Economic - Bus'!$L$2*'Environmental costs'!$B$25</f>
        <v>411862.07298000128</v>
      </c>
      <c r="R12" s="3">
        <f>'Financial - Bus'!R12+'Economic - Bus'!$A12*2*'Economic - Bus'!$L$2*'Environmental costs'!$B$25</f>
        <v>419708.64529937907</v>
      </c>
      <c r="S12" s="3">
        <f>'Financial - Bus'!S12+'Economic - Bus'!$A12*2*'Economic - Bus'!$L$2*'Environmental costs'!$B$25</f>
        <v>427869.08051153208</v>
      </c>
      <c r="T12" s="3">
        <f>'Financial - Bus'!T12+'Economic - Bus'!$A12*2*'Economic - Bus'!$L$2*'Environmental costs'!$B$25</f>
        <v>436355.93313217111</v>
      </c>
      <c r="U12" s="3">
        <f>'Financial - Bus'!U12+'Economic - Bus'!$A12*2*'Economic - Bus'!$L$2*'Environmental costs'!$B$25</f>
        <v>445182.25985763577</v>
      </c>
      <c r="V12" s="3">
        <f>'Financial - Bus'!V12+'Economic - Bus'!$A12*2*'Economic - Bus'!$L$2*'Environmental costs'!$B$25</f>
        <v>454361.63965211896</v>
      </c>
      <c r="W12" s="3">
        <f>'Financial - Bus'!W12+'Economic - Bus'!$A12*2*'Economic - Bus'!$L$2*'Environmental costs'!$B$25</f>
        <v>463908.19463838154</v>
      </c>
      <c r="X12" s="3">
        <f>'Financial - Bus'!X12+'Economic - Bus'!$A12*2*'Economic - Bus'!$L$2*'Environmental costs'!$B$25</f>
        <v>473836.61182409461</v>
      </c>
      <c r="Y12" s="3">
        <f>'Financial - Bus'!Y12+'Economic - Bus'!$A12*2*'Economic - Bus'!$L$2*'Environmental costs'!$B$25</f>
        <v>484162.1656972362</v>
      </c>
      <c r="Z12" s="3">
        <f>'Financial - Bus'!Z12+'Economic - Bus'!$A12*2*'Economic - Bus'!$L$2*'Environmental costs'!$B$25</f>
        <v>494900.74172530335</v>
      </c>
      <c r="AA12" s="3">
        <f>'Financial - Bus'!AA12+'Economic - Bus'!$A12*2*'Economic - Bus'!$L$2*'Environmental costs'!$B$25</f>
        <v>506068.86079449329</v>
      </c>
      <c r="AB12" s="3">
        <f>'Financial - Bus'!AB12+'Economic - Bus'!$A12*2*'Economic - Bus'!$L$2*'Environmental costs'!$B$25</f>
        <v>517683.7046264509</v>
      </c>
      <c r="AC12" s="3">
        <f>'Financial - Bus'!AC12+'Economic - Bus'!$A12*2*'Economic - Bus'!$L$2*'Environmental costs'!$B$25</f>
        <v>529763.14221168659</v>
      </c>
      <c r="AD12" s="3">
        <f>'Financial - Bus'!AD12+'Economic - Bus'!$A12*2*'Economic - Bus'!$L$2*'Environmental costs'!$B$25</f>
        <v>542325.75730033196</v>
      </c>
      <c r="AE12" s="3">
        <f>'Financial - Bus'!AE12+'Economic - Bus'!$A12*2*'Economic - Bus'!$L$2*'Environmental costs'!$B$25</f>
        <v>555390.87699252297</v>
      </c>
      <c r="AF12" s="3">
        <f>'Financial - Bus'!AF12+'Economic - Bus'!$A12*2*'Economic - Bus'!$L$2*'Environmental costs'!$B$25</f>
        <v>568978.60147240176</v>
      </c>
    </row>
    <row r="13" spans="1:32" x14ac:dyDescent="0.25">
      <c r="A13">
        <v>130</v>
      </c>
      <c r="B13" s="2">
        <f t="shared" si="0"/>
        <v>5086537.4658102859</v>
      </c>
      <c r="C13" s="3">
        <f>'Financial - Bus'!C13+'Economic - Bus'!$A13*2*'Economic - Bus'!$L$2*'Environmental costs'!$B$25</f>
        <v>356392.57874518516</v>
      </c>
      <c r="D13" s="3">
        <f>'Financial - Bus'!D13+'Economic - Bus'!$A13*2*'Economic - Bus'!$L$2*'Environmental costs'!$B$25</f>
        <v>361301.37874518521</v>
      </c>
      <c r="E13" s="3">
        <f>'Financial - Bus'!E13+'Economic - Bus'!$A13*2*'Economic - Bus'!$L$2*'Environmental costs'!$B$25</f>
        <v>366406.53074518521</v>
      </c>
      <c r="F13" s="3">
        <f>'Financial - Bus'!F13+'Economic - Bus'!$A13*2*'Economic - Bus'!$L$2*'Environmental costs'!$B$25</f>
        <v>371715.88882518519</v>
      </c>
      <c r="G13" s="3">
        <f>'Financial - Bus'!G13+'Economic - Bus'!$A13*2*'Economic - Bus'!$L$2*'Environmental costs'!$B$25</f>
        <v>377237.62122838519</v>
      </c>
      <c r="H13" s="3">
        <f>'Financial - Bus'!H13+'Economic - Bus'!$A13*2*'Economic - Bus'!$L$2*'Environmental costs'!$B$25</f>
        <v>382980.22292771324</v>
      </c>
      <c r="I13" s="3">
        <f>'Financial - Bus'!I13+'Economic - Bus'!$A13*2*'Economic - Bus'!$L$2*'Environmental costs'!$B$25</f>
        <v>388952.52869501436</v>
      </c>
      <c r="J13" s="3">
        <f>'Financial - Bus'!J13+'Economic - Bus'!$A13*2*'Economic - Bus'!$L$2*'Environmental costs'!$B$25</f>
        <v>395163.72669300751</v>
      </c>
      <c r="K13" s="3">
        <f>'Financial - Bus'!K13+'Economic - Bus'!$A13*2*'Economic - Bus'!$L$2*'Environmental costs'!$B$25</f>
        <v>401623.3726109204</v>
      </c>
      <c r="L13" s="3">
        <f>'Financial - Bus'!L13+'Economic - Bus'!$A13*2*'Economic - Bus'!$L$2*'Environmental costs'!$B$25</f>
        <v>408341.40436554985</v>
      </c>
      <c r="M13" s="3">
        <f>'Financial - Bus'!M13+'Economic - Bus'!$A13*2*'Economic - Bus'!$L$2*'Environmental costs'!$B$25</f>
        <v>415328.15739036445</v>
      </c>
      <c r="N13" s="3">
        <f>'Financial - Bus'!N13+'Economic - Bus'!$A13*2*'Economic - Bus'!$L$2*'Environmental costs'!$B$25</f>
        <v>422594.38053617161</v>
      </c>
      <c r="O13" s="3">
        <f>'Financial - Bus'!O13+'Economic - Bus'!$A13*2*'Economic - Bus'!$L$2*'Environmental costs'!$B$25</f>
        <v>430151.25260781107</v>
      </c>
      <c r="P13" s="3">
        <f>'Financial - Bus'!P13+'Economic - Bus'!$A13*2*'Economic - Bus'!$L$2*'Environmental costs'!$B$25</f>
        <v>438010.39956231613</v>
      </c>
      <c r="Q13" s="3">
        <f>'Financial - Bus'!Q13+'Economic - Bus'!$A13*2*'Economic - Bus'!$L$2*'Environmental costs'!$B$25</f>
        <v>446183.91239500133</v>
      </c>
      <c r="R13" s="3">
        <f>'Financial - Bus'!R13+'Economic - Bus'!$A13*2*'Economic - Bus'!$L$2*'Environmental costs'!$B$25</f>
        <v>454684.36574099399</v>
      </c>
      <c r="S13" s="3">
        <f>'Financial - Bus'!S13+'Economic - Bus'!$A13*2*'Economic - Bus'!$L$2*'Environmental costs'!$B$25</f>
        <v>463524.83722082642</v>
      </c>
      <c r="T13" s="3">
        <f>'Financial - Bus'!T13+'Economic - Bus'!$A13*2*'Economic - Bus'!$L$2*'Environmental costs'!$B$25</f>
        <v>472718.92755985208</v>
      </c>
      <c r="U13" s="3">
        <f>'Financial - Bus'!U13+'Economic - Bus'!$A13*2*'Economic - Bus'!$L$2*'Environmental costs'!$B$25</f>
        <v>482280.78151243873</v>
      </c>
      <c r="V13" s="3">
        <f>'Financial - Bus'!V13+'Economic - Bus'!$A13*2*'Economic - Bus'!$L$2*'Environmental costs'!$B$25</f>
        <v>492225.1096231289</v>
      </c>
      <c r="W13" s="3">
        <f>'Financial - Bus'!W13+'Economic - Bus'!$A13*2*'Economic - Bus'!$L$2*'Environmental costs'!$B$25</f>
        <v>502567.2108582466</v>
      </c>
      <c r="X13" s="3">
        <f>'Financial - Bus'!X13+'Economic - Bus'!$A13*2*'Economic - Bus'!$L$2*'Environmental costs'!$B$25</f>
        <v>513322.99614276917</v>
      </c>
      <c r="Y13" s="3">
        <f>'Financial - Bus'!Y13+'Economic - Bus'!$A13*2*'Economic - Bus'!$L$2*'Environmental costs'!$B$25</f>
        <v>524509.0128386725</v>
      </c>
      <c r="Z13" s="3">
        <f>'Financial - Bus'!Z13+'Economic - Bus'!$A13*2*'Economic - Bus'!$L$2*'Environmental costs'!$B$25</f>
        <v>536142.47020241199</v>
      </c>
      <c r="AA13" s="3">
        <f>'Financial - Bus'!AA13+'Economic - Bus'!$A13*2*'Economic - Bus'!$L$2*'Environmental costs'!$B$25</f>
        <v>548241.2658607011</v>
      </c>
      <c r="AB13" s="3">
        <f>'Financial - Bus'!AB13+'Economic - Bus'!$A13*2*'Economic - Bus'!$L$2*'Environmental costs'!$B$25</f>
        <v>560824.01334532176</v>
      </c>
      <c r="AC13" s="3">
        <f>'Financial - Bus'!AC13+'Economic - Bus'!$A13*2*'Economic - Bus'!$L$2*'Environmental costs'!$B$25</f>
        <v>573910.07072932716</v>
      </c>
      <c r="AD13" s="3">
        <f>'Financial - Bus'!AD13+'Economic - Bus'!$A13*2*'Economic - Bus'!$L$2*'Environmental costs'!$B$25</f>
        <v>587519.57040869282</v>
      </c>
      <c r="AE13" s="3">
        <f>'Financial - Bus'!AE13+'Economic - Bus'!$A13*2*'Economic - Bus'!$L$2*'Environmental costs'!$B$25</f>
        <v>601673.45007523324</v>
      </c>
      <c r="AF13" s="3">
        <f>'Financial - Bus'!AF13+'Economic - Bus'!$A13*2*'Economic - Bus'!$L$2*'Environmental costs'!$B$25</f>
        <v>616393.48492843518</v>
      </c>
    </row>
    <row r="14" spans="1:32" x14ac:dyDescent="0.25">
      <c r="A14">
        <v>140</v>
      </c>
      <c r="B14" s="2">
        <f t="shared" si="0"/>
        <v>5477809.5785649233</v>
      </c>
      <c r="C14" s="3">
        <f>'Financial - Bus'!C14+'Economic - Bus'!$A14*2*'Economic - Bus'!$L$2*'Environmental costs'!$B$25</f>
        <v>383807.39249481482</v>
      </c>
      <c r="D14" s="3">
        <f>'Financial - Bus'!D14+'Economic - Bus'!$A14*2*'Economic - Bus'!$L$2*'Environmental costs'!$B$25</f>
        <v>389093.79249481478</v>
      </c>
      <c r="E14" s="3">
        <f>'Financial - Bus'!E14+'Economic - Bus'!$A14*2*'Economic - Bus'!$L$2*'Environmental costs'!$B$25</f>
        <v>394591.64849481481</v>
      </c>
      <c r="F14" s="3">
        <f>'Financial - Bus'!F14+'Economic - Bus'!$A14*2*'Economic - Bus'!$L$2*'Environmental costs'!$B$25</f>
        <v>400309.4187348148</v>
      </c>
      <c r="G14" s="3">
        <f>'Financial - Bus'!G14+'Economic - Bus'!$A14*2*'Economic - Bus'!$L$2*'Environmental costs'!$B$25</f>
        <v>406255.89978441485</v>
      </c>
      <c r="H14" s="3">
        <f>'Financial - Bus'!H14+'Economic - Bus'!$A14*2*'Economic - Bus'!$L$2*'Environmental costs'!$B$25</f>
        <v>412440.24007599882</v>
      </c>
      <c r="I14" s="3">
        <f>'Financial - Bus'!I14+'Economic - Bus'!$A14*2*'Economic - Bus'!$L$2*'Environmental costs'!$B$25</f>
        <v>418871.9539792462</v>
      </c>
      <c r="J14" s="3">
        <f>'Financial - Bus'!J14+'Economic - Bus'!$A14*2*'Economic - Bus'!$L$2*'Environmental costs'!$B$25</f>
        <v>425560.93643862347</v>
      </c>
      <c r="K14" s="3">
        <f>'Financial - Bus'!K14+'Economic - Bus'!$A14*2*'Economic - Bus'!$L$2*'Environmental costs'!$B$25</f>
        <v>432517.47819637583</v>
      </c>
      <c r="L14" s="3">
        <f>'Financial - Bus'!L14+'Economic - Bus'!$A14*2*'Economic - Bus'!$L$2*'Environmental costs'!$B$25</f>
        <v>439752.2816244383</v>
      </c>
      <c r="M14" s="3">
        <f>'Financial - Bus'!M14+'Economic - Bus'!$A14*2*'Economic - Bus'!$L$2*'Environmental costs'!$B$25</f>
        <v>447276.47718962323</v>
      </c>
      <c r="N14" s="3">
        <f>'Financial - Bus'!N14+'Economic - Bus'!$A14*2*'Economic - Bus'!$L$2*'Environmental costs'!$B$25</f>
        <v>455101.64057741553</v>
      </c>
      <c r="O14" s="3">
        <f>'Financial - Bus'!O14+'Economic - Bus'!$A14*2*'Economic - Bus'!$L$2*'Environmental costs'!$B$25</f>
        <v>463239.81050071964</v>
      </c>
      <c r="P14" s="3">
        <f>'Financial - Bus'!P14+'Economic - Bus'!$A14*2*'Economic - Bus'!$L$2*'Environmental costs'!$B$25</f>
        <v>471703.5072209558</v>
      </c>
      <c r="Q14" s="3">
        <f>'Financial - Bus'!Q14+'Economic - Bus'!$A14*2*'Economic - Bus'!$L$2*'Environmental costs'!$B$25</f>
        <v>480505.75181000144</v>
      </c>
      <c r="R14" s="3">
        <f>'Financial - Bus'!R14+'Economic - Bus'!$A14*2*'Economic - Bus'!$L$2*'Environmental costs'!$B$25</f>
        <v>489660.08618260891</v>
      </c>
      <c r="S14" s="3">
        <f>'Financial - Bus'!S14+'Economic - Bus'!$A14*2*'Economic - Bus'!$L$2*'Environmental costs'!$B$25</f>
        <v>499180.59393012075</v>
      </c>
      <c r="T14" s="3">
        <f>'Financial - Bus'!T14+'Economic - Bus'!$A14*2*'Economic - Bus'!$L$2*'Environmental costs'!$B$25</f>
        <v>509081.92198753299</v>
      </c>
      <c r="U14" s="3">
        <f>'Financial - Bus'!U14+'Economic - Bus'!$A14*2*'Economic - Bus'!$L$2*'Environmental costs'!$B$25</f>
        <v>519379.30316724174</v>
      </c>
      <c r="V14" s="3">
        <f>'Financial - Bus'!V14+'Economic - Bus'!$A14*2*'Economic - Bus'!$L$2*'Environmental costs'!$B$25</f>
        <v>530088.57959413889</v>
      </c>
      <c r="W14" s="3">
        <f>'Financial - Bus'!W14+'Economic - Bus'!$A14*2*'Economic - Bus'!$L$2*'Environmental costs'!$B$25</f>
        <v>541226.22707811184</v>
      </c>
      <c r="X14" s="3">
        <f>'Financial - Bus'!X14+'Economic - Bus'!$A14*2*'Economic - Bus'!$L$2*'Environmental costs'!$B$25</f>
        <v>552809.3804614438</v>
      </c>
      <c r="Y14" s="3">
        <f>'Financial - Bus'!Y14+'Economic - Bus'!$A14*2*'Economic - Bus'!$L$2*'Environmental costs'!$B$25</f>
        <v>564855.85998010891</v>
      </c>
      <c r="Z14" s="3">
        <f>'Financial - Bus'!Z14+'Economic - Bus'!$A14*2*'Economic - Bus'!$L$2*'Environmental costs'!$B$25</f>
        <v>577384.19867952063</v>
      </c>
      <c r="AA14" s="3">
        <f>'Financial - Bus'!AA14+'Economic - Bus'!$A14*2*'Economic - Bus'!$L$2*'Environmental costs'!$B$25</f>
        <v>590413.67092690885</v>
      </c>
      <c r="AB14" s="3">
        <f>'Financial - Bus'!AB14+'Economic - Bus'!$A14*2*'Economic - Bus'!$L$2*'Environmental costs'!$B$25</f>
        <v>603964.32206419262</v>
      </c>
      <c r="AC14" s="3">
        <f>'Financial - Bus'!AC14+'Economic - Bus'!$A14*2*'Economic - Bus'!$L$2*'Environmental costs'!$B$25</f>
        <v>618056.99924696784</v>
      </c>
      <c r="AD14" s="3">
        <f>'Financial - Bus'!AD14+'Economic - Bus'!$A14*2*'Economic - Bus'!$L$2*'Environmental costs'!$B$25</f>
        <v>632713.38351705391</v>
      </c>
      <c r="AE14" s="3">
        <f>'Financial - Bus'!AE14+'Economic - Bus'!$A14*2*'Economic - Bus'!$L$2*'Environmental costs'!$B$25</f>
        <v>647956.02315794362</v>
      </c>
      <c r="AF14" s="3">
        <f>'Financial - Bus'!AF14+'Economic - Bus'!$A14*2*'Economic - Bus'!$L$2*'Environmental costs'!$B$25</f>
        <v>663808.36838446872</v>
      </c>
    </row>
    <row r="15" spans="1:32" x14ac:dyDescent="0.25">
      <c r="A15">
        <v>150</v>
      </c>
      <c r="B15" s="2">
        <f t="shared" si="0"/>
        <v>5869081.6913195606</v>
      </c>
      <c r="C15" s="3">
        <f>'Financial - Bus'!C15+'Economic - Bus'!$A15*2*'Economic - Bus'!$L$2*'Environmental costs'!$B$25</f>
        <v>411222.20624444447</v>
      </c>
      <c r="D15" s="3">
        <f>'Financial - Bus'!D15+'Economic - Bus'!$A15*2*'Economic - Bus'!$L$2*'Environmental costs'!$B$25</f>
        <v>416886.20624444447</v>
      </c>
      <c r="E15" s="3">
        <f>'Financial - Bus'!E15+'Economic - Bus'!$A15*2*'Economic - Bus'!$L$2*'Environmental costs'!$B$25</f>
        <v>422776.76624444453</v>
      </c>
      <c r="F15" s="3">
        <f>'Financial - Bus'!F15+'Economic - Bus'!$A15*2*'Economic - Bus'!$L$2*'Environmental costs'!$B$25</f>
        <v>428902.94864444446</v>
      </c>
      <c r="G15" s="3">
        <f>'Financial - Bus'!G15+'Economic - Bus'!$A15*2*'Economic - Bus'!$L$2*'Environmental costs'!$B$25</f>
        <v>435274.17834044446</v>
      </c>
      <c r="H15" s="3">
        <f>'Financial - Bus'!H15+'Economic - Bus'!$A15*2*'Economic - Bus'!$L$2*'Environmental costs'!$B$25</f>
        <v>441900.25722428446</v>
      </c>
      <c r="I15" s="3">
        <f>'Financial - Bus'!I15+'Economic - Bus'!$A15*2*'Economic - Bus'!$L$2*'Environmental costs'!$B$25</f>
        <v>448791.3792634781</v>
      </c>
      <c r="J15" s="3">
        <f>'Financial - Bus'!J15+'Economic - Bus'!$A15*2*'Economic - Bus'!$L$2*'Environmental costs'!$B$25</f>
        <v>455958.14618423942</v>
      </c>
      <c r="K15" s="3">
        <f>'Financial - Bus'!K15+'Economic - Bus'!$A15*2*'Economic - Bus'!$L$2*'Environmental costs'!$B$25</f>
        <v>463411.58378183132</v>
      </c>
      <c r="L15" s="3">
        <f>'Financial - Bus'!L15+'Economic - Bus'!$A15*2*'Economic - Bus'!$L$2*'Environmental costs'!$B$25</f>
        <v>471163.1588833268</v>
      </c>
      <c r="M15" s="3">
        <f>'Financial - Bus'!M15+'Economic - Bus'!$A15*2*'Economic - Bus'!$L$2*'Environmental costs'!$B$25</f>
        <v>479224.79698888201</v>
      </c>
      <c r="N15" s="3">
        <f>'Financial - Bus'!N15+'Economic - Bus'!$A15*2*'Economic - Bus'!$L$2*'Environmental costs'!$B$25</f>
        <v>487608.90061865957</v>
      </c>
      <c r="O15" s="3">
        <f>'Financial - Bus'!O15+'Economic - Bus'!$A15*2*'Economic - Bus'!$L$2*'Environmental costs'!$B$25</f>
        <v>496328.36839362816</v>
      </c>
      <c r="P15" s="3">
        <f>'Financial - Bus'!P15+'Economic - Bus'!$A15*2*'Economic - Bus'!$L$2*'Environmental costs'!$B$25</f>
        <v>505396.61487959558</v>
      </c>
      <c r="Q15" s="3">
        <f>'Financial - Bus'!Q15+'Economic - Bus'!$A15*2*'Economic - Bus'!$L$2*'Environmental costs'!$B$25</f>
        <v>514827.59122500161</v>
      </c>
      <c r="R15" s="3">
        <f>'Financial - Bus'!R15+'Economic - Bus'!$A15*2*'Economic - Bus'!$L$2*'Environmental costs'!$B$25</f>
        <v>524635.80662422383</v>
      </c>
      <c r="S15" s="3">
        <f>'Financial - Bus'!S15+'Economic - Bus'!$A15*2*'Economic - Bus'!$L$2*'Environmental costs'!$B$25</f>
        <v>534836.35063941509</v>
      </c>
      <c r="T15" s="3">
        <f>'Financial - Bus'!T15+'Economic - Bus'!$A15*2*'Economic - Bus'!$L$2*'Environmental costs'!$B$25</f>
        <v>545444.91641521396</v>
      </c>
      <c r="U15" s="3">
        <f>'Financial - Bus'!U15+'Economic - Bus'!$A15*2*'Economic - Bus'!$L$2*'Environmental costs'!$B$25</f>
        <v>556477.8248220447</v>
      </c>
      <c r="V15" s="3">
        <f>'Financial - Bus'!V15+'Economic - Bus'!$A15*2*'Economic - Bus'!$L$2*'Environmental costs'!$B$25</f>
        <v>567952.04956514877</v>
      </c>
      <c r="W15" s="3">
        <f>'Financial - Bus'!W15+'Economic - Bus'!$A15*2*'Economic - Bus'!$L$2*'Environmental costs'!$B$25</f>
        <v>579885.24329797691</v>
      </c>
      <c r="X15" s="3">
        <f>'Financial - Bus'!X15+'Economic - Bus'!$A15*2*'Economic - Bus'!$L$2*'Environmental costs'!$B$25</f>
        <v>592295.76478011825</v>
      </c>
      <c r="Y15" s="3">
        <f>'Financial - Bus'!Y15+'Economic - Bus'!$A15*2*'Economic - Bus'!$L$2*'Environmental costs'!$B$25</f>
        <v>605202.70712154522</v>
      </c>
      <c r="Z15" s="3">
        <f>'Financial - Bus'!Z15+'Economic - Bus'!$A15*2*'Economic - Bus'!$L$2*'Environmental costs'!$B$25</f>
        <v>618625.92715662916</v>
      </c>
      <c r="AA15" s="3">
        <f>'Financial - Bus'!AA15+'Economic - Bus'!$A15*2*'Economic - Bus'!$L$2*'Environmental costs'!$B$25</f>
        <v>632586.0759931166</v>
      </c>
      <c r="AB15" s="3">
        <f>'Financial - Bus'!AB15+'Economic - Bus'!$A15*2*'Economic - Bus'!$L$2*'Environmental costs'!$B$25</f>
        <v>647104.63078306359</v>
      </c>
      <c r="AC15" s="3">
        <f>'Financial - Bus'!AC15+'Economic - Bus'!$A15*2*'Economic - Bus'!$L$2*'Environmental costs'!$B$25</f>
        <v>662203.92776460829</v>
      </c>
      <c r="AD15" s="3">
        <f>'Financial - Bus'!AD15+'Economic - Bus'!$A15*2*'Economic - Bus'!$L$2*'Environmental costs'!$B$25</f>
        <v>677907.19662541477</v>
      </c>
      <c r="AE15" s="3">
        <f>'Financial - Bus'!AE15+'Economic - Bus'!$A15*2*'Economic - Bus'!$L$2*'Environmental costs'!$B$25</f>
        <v>694238.59624065377</v>
      </c>
      <c r="AF15" s="3">
        <f>'Financial - Bus'!AF15+'Economic - Bus'!$A15*2*'Economic - Bus'!$L$2*'Environmental costs'!$B$25</f>
        <v>711223.25184050214</v>
      </c>
    </row>
    <row r="16" spans="1:32" x14ac:dyDescent="0.25">
      <c r="A16">
        <v>160</v>
      </c>
      <c r="B16" s="2">
        <f t="shared" si="0"/>
        <v>6260353.8040741971</v>
      </c>
      <c r="C16" s="3">
        <f>'Financial - Bus'!C16+'Economic - Bus'!$A16*2*'Economic - Bus'!$L$2*'Environmental costs'!$B$25</f>
        <v>438637.01999407401</v>
      </c>
      <c r="D16" s="3">
        <f>'Financial - Bus'!D16+'Economic - Bus'!$A16*2*'Economic - Bus'!$L$2*'Environmental costs'!$B$25</f>
        <v>444678.61999407411</v>
      </c>
      <c r="E16" s="3">
        <f>'Financial - Bus'!E16+'Economic - Bus'!$A16*2*'Economic - Bus'!$L$2*'Environmental costs'!$B$25</f>
        <v>450961.88399407407</v>
      </c>
      <c r="F16" s="3">
        <f>'Financial - Bus'!F16+'Economic - Bus'!$A16*2*'Economic - Bus'!$L$2*'Environmental costs'!$B$25</f>
        <v>457496.47855407407</v>
      </c>
      <c r="G16" s="3">
        <f>'Financial - Bus'!G16+'Economic - Bus'!$A16*2*'Economic - Bus'!$L$2*'Environmental costs'!$B$25</f>
        <v>464292.45689647412</v>
      </c>
      <c r="H16" s="3">
        <f>'Financial - Bus'!H16+'Economic - Bus'!$A16*2*'Economic - Bus'!$L$2*'Environmental costs'!$B$25</f>
        <v>471360.2743725701</v>
      </c>
      <c r="I16" s="3">
        <f>'Financial - Bus'!I16+'Economic - Bus'!$A16*2*'Economic - Bus'!$L$2*'Environmental costs'!$B$25</f>
        <v>478710.80454770999</v>
      </c>
      <c r="J16" s="3">
        <f>'Financial - Bus'!J16+'Economic - Bus'!$A16*2*'Economic - Bus'!$L$2*'Environmental costs'!$B$25</f>
        <v>486355.35592985537</v>
      </c>
      <c r="K16" s="3">
        <f>'Financial - Bus'!K16+'Economic - Bus'!$A16*2*'Economic - Bus'!$L$2*'Environmental costs'!$B$25</f>
        <v>494305.68936728663</v>
      </c>
      <c r="L16" s="3">
        <f>'Financial - Bus'!L16+'Economic - Bus'!$A16*2*'Economic - Bus'!$L$2*'Environmental costs'!$B$25</f>
        <v>502574.03614221513</v>
      </c>
      <c r="M16" s="3">
        <f>'Financial - Bus'!M16+'Economic - Bus'!$A16*2*'Economic - Bus'!$L$2*'Environmental costs'!$B$25</f>
        <v>511173.11678814085</v>
      </c>
      <c r="N16" s="3">
        <f>'Financial - Bus'!N16+'Economic - Bus'!$A16*2*'Economic - Bus'!$L$2*'Environmental costs'!$B$25</f>
        <v>520116.16065990343</v>
      </c>
      <c r="O16" s="3">
        <f>'Financial - Bus'!O16+'Economic - Bus'!$A16*2*'Economic - Bus'!$L$2*'Environmental costs'!$B$25</f>
        <v>529416.92628653673</v>
      </c>
      <c r="P16" s="3">
        <f>'Financial - Bus'!P16+'Economic - Bus'!$A16*2*'Economic - Bus'!$L$2*'Environmental costs'!$B$25</f>
        <v>539089.72253823525</v>
      </c>
      <c r="Q16" s="3">
        <f>'Financial - Bus'!Q16+'Economic - Bus'!$A16*2*'Economic - Bus'!$L$2*'Environmental costs'!$B$25</f>
        <v>549149.43064000166</v>
      </c>
      <c r="R16" s="3">
        <f>'Financial - Bus'!R16+'Economic - Bus'!$A16*2*'Economic - Bus'!$L$2*'Environmental costs'!$B$25</f>
        <v>559611.52706583869</v>
      </c>
      <c r="S16" s="3">
        <f>'Financial - Bus'!S16+'Economic - Bus'!$A16*2*'Economic - Bus'!$L$2*'Environmental costs'!$B$25</f>
        <v>570492.10734870937</v>
      </c>
      <c r="T16" s="3">
        <f>'Financial - Bus'!T16+'Economic - Bus'!$A16*2*'Economic - Bus'!$L$2*'Environmental costs'!$B$25</f>
        <v>581807.91084289481</v>
      </c>
      <c r="U16" s="3">
        <f>'Financial - Bus'!U16+'Economic - Bus'!$A16*2*'Economic - Bus'!$L$2*'Environmental costs'!$B$25</f>
        <v>593576.34647684766</v>
      </c>
      <c r="V16" s="3">
        <f>'Financial - Bus'!V16+'Economic - Bus'!$A16*2*'Economic - Bus'!$L$2*'Environmental costs'!$B$25</f>
        <v>605815.51953615865</v>
      </c>
      <c r="W16" s="3">
        <f>'Financial - Bus'!W16+'Economic - Bus'!$A16*2*'Economic - Bus'!$L$2*'Environmental costs'!$B$25</f>
        <v>618544.25951784197</v>
      </c>
      <c r="X16" s="3">
        <f>'Financial - Bus'!X16+'Economic - Bus'!$A16*2*'Economic - Bus'!$L$2*'Environmental costs'!$B$25</f>
        <v>631782.1490987927</v>
      </c>
      <c r="Y16" s="3">
        <f>'Financial - Bus'!Y16+'Economic - Bus'!$A16*2*'Economic - Bus'!$L$2*'Environmental costs'!$B$25</f>
        <v>645549.55426298152</v>
      </c>
      <c r="Z16" s="3">
        <f>'Financial - Bus'!Z16+'Economic - Bus'!$A16*2*'Economic - Bus'!$L$2*'Environmental costs'!$B$25</f>
        <v>659867.65563373768</v>
      </c>
      <c r="AA16" s="3">
        <f>'Financial - Bus'!AA16+'Economic - Bus'!$A16*2*'Economic - Bus'!$L$2*'Environmental costs'!$B$25</f>
        <v>674758.48105932435</v>
      </c>
      <c r="AB16" s="3">
        <f>'Financial - Bus'!AB16+'Economic - Bus'!$A16*2*'Economic - Bus'!$L$2*'Environmental costs'!$B$25</f>
        <v>690244.93950193445</v>
      </c>
      <c r="AC16" s="3">
        <f>'Financial - Bus'!AC16+'Economic - Bus'!$A16*2*'Economic - Bus'!$L$2*'Environmental costs'!$B$25</f>
        <v>706350.85628224886</v>
      </c>
      <c r="AD16" s="3">
        <f>'Financial - Bus'!AD16+'Economic - Bus'!$A16*2*'Economic - Bus'!$L$2*'Environmental costs'!$B$25</f>
        <v>723101.00973377586</v>
      </c>
      <c r="AE16" s="3">
        <f>'Financial - Bus'!AE16+'Economic - Bus'!$A16*2*'Economic - Bus'!$L$2*'Environmental costs'!$B$25</f>
        <v>740521.16932336404</v>
      </c>
      <c r="AF16" s="3">
        <f>'Financial - Bus'!AF16+'Economic - Bus'!$A16*2*'Economic - Bus'!$L$2*'Environmental costs'!$B$25</f>
        <v>758638.13529653568</v>
      </c>
    </row>
    <row r="17" spans="1:32" x14ac:dyDescent="0.25">
      <c r="A17">
        <v>170</v>
      </c>
      <c r="B17" s="2">
        <f t="shared" si="0"/>
        <v>6651625.9168288345</v>
      </c>
      <c r="C17" s="3">
        <f>'Financial - Bus'!C17+'Economic - Bus'!$A17*2*'Economic - Bus'!$L$2*'Environmental costs'!$B$25</f>
        <v>466051.83374370373</v>
      </c>
      <c r="D17" s="3">
        <f>'Financial - Bus'!D17+'Economic - Bus'!$A17*2*'Economic - Bus'!$L$2*'Environmental costs'!$B$25</f>
        <v>472471.03374370374</v>
      </c>
      <c r="E17" s="3">
        <f>'Financial - Bus'!E17+'Economic - Bus'!$A17*2*'Economic - Bus'!$L$2*'Environmental costs'!$B$25</f>
        <v>479147.00174370373</v>
      </c>
      <c r="F17" s="3">
        <f>'Financial - Bus'!F17+'Economic - Bus'!$A17*2*'Economic - Bus'!$L$2*'Environmental costs'!$B$25</f>
        <v>486090.00846370374</v>
      </c>
      <c r="G17" s="3">
        <f>'Financial - Bus'!G17+'Economic - Bus'!$A17*2*'Economic - Bus'!$L$2*'Environmental costs'!$B$25</f>
        <v>493310.73545250372</v>
      </c>
      <c r="H17" s="3">
        <f>'Financial - Bus'!H17+'Economic - Bus'!$A17*2*'Economic - Bus'!$L$2*'Environmental costs'!$B$25</f>
        <v>500820.2915208558</v>
      </c>
      <c r="I17" s="3">
        <f>'Financial - Bus'!I17+'Economic - Bus'!$A17*2*'Economic - Bus'!$L$2*'Environmental costs'!$B$25</f>
        <v>508630.22983194183</v>
      </c>
      <c r="J17" s="3">
        <f>'Financial - Bus'!J17+'Economic - Bus'!$A17*2*'Economic - Bus'!$L$2*'Environmental costs'!$B$25</f>
        <v>516752.56567547139</v>
      </c>
      <c r="K17" s="3">
        <f>'Financial - Bus'!K17+'Economic - Bus'!$A17*2*'Economic - Bus'!$L$2*'Environmental costs'!$B$25</f>
        <v>525199.79495274206</v>
      </c>
      <c r="L17" s="3">
        <f>'Financial - Bus'!L17+'Economic - Bus'!$A17*2*'Economic - Bus'!$L$2*'Environmental costs'!$B$25</f>
        <v>533984.91340110358</v>
      </c>
      <c r="M17" s="3">
        <f>'Financial - Bus'!M17+'Economic - Bus'!$A17*2*'Economic - Bus'!$L$2*'Environmental costs'!$B$25</f>
        <v>543121.43658739957</v>
      </c>
      <c r="N17" s="3">
        <f>'Financial - Bus'!N17+'Economic - Bus'!$A17*2*'Economic - Bus'!$L$2*'Environmental costs'!$B$25</f>
        <v>552623.42070114741</v>
      </c>
      <c r="O17" s="3">
        <f>'Financial - Bus'!O17+'Economic - Bus'!$A17*2*'Economic - Bus'!$L$2*'Environmental costs'!$B$25</f>
        <v>562505.48417944519</v>
      </c>
      <c r="P17" s="3">
        <f>'Financial - Bus'!P17+'Economic - Bus'!$A17*2*'Economic - Bus'!$L$2*'Environmental costs'!$B$25</f>
        <v>572782.83019687491</v>
      </c>
      <c r="Q17" s="3">
        <f>'Financial - Bus'!Q17+'Economic - Bus'!$A17*2*'Economic - Bus'!$L$2*'Environmental costs'!$B$25</f>
        <v>583471.27005500183</v>
      </c>
      <c r="R17" s="3">
        <f>'Financial - Bus'!R17+'Economic - Bus'!$A17*2*'Economic - Bus'!$L$2*'Environmental costs'!$B$25</f>
        <v>594587.24750745366</v>
      </c>
      <c r="S17" s="3">
        <f>'Financial - Bus'!S17+'Economic - Bus'!$A17*2*'Economic - Bus'!$L$2*'Environmental costs'!$B$25</f>
        <v>606147.86405800376</v>
      </c>
      <c r="T17" s="3">
        <f>'Financial - Bus'!T17+'Economic - Bus'!$A17*2*'Economic - Bus'!$L$2*'Environmental costs'!$B$25</f>
        <v>618170.90527057578</v>
      </c>
      <c r="U17" s="3">
        <f>'Financial - Bus'!U17+'Economic - Bus'!$A17*2*'Economic - Bus'!$L$2*'Environmental costs'!$B$25</f>
        <v>630674.86813165061</v>
      </c>
      <c r="V17" s="3">
        <f>'Financial - Bus'!V17+'Economic - Bus'!$A17*2*'Economic - Bus'!$L$2*'Environmental costs'!$B$25</f>
        <v>643678.98950716853</v>
      </c>
      <c r="W17" s="3">
        <f>'Financial - Bus'!W17+'Economic - Bus'!$A17*2*'Economic - Bus'!$L$2*'Environmental costs'!$B$25</f>
        <v>657203.27573770704</v>
      </c>
      <c r="X17" s="3">
        <f>'Financial - Bus'!X17+'Economic - Bus'!$A17*2*'Economic - Bus'!$L$2*'Environmental costs'!$B$25</f>
        <v>671268.53341746726</v>
      </c>
      <c r="Y17" s="3">
        <f>'Financial - Bus'!Y17+'Economic - Bus'!$A17*2*'Economic - Bus'!$L$2*'Environmental costs'!$B$25</f>
        <v>685896.40140441782</v>
      </c>
      <c r="Z17" s="3">
        <f>'Financial - Bus'!Z17+'Economic - Bus'!$A17*2*'Economic - Bus'!$L$2*'Environmental costs'!$B$25</f>
        <v>701109.38411084632</v>
      </c>
      <c r="AA17" s="3">
        <f>'Financial - Bus'!AA17+'Economic - Bus'!$A17*2*'Economic - Bus'!$L$2*'Environmental costs'!$B$25</f>
        <v>716930.88612553221</v>
      </c>
      <c r="AB17" s="3">
        <f>'Financial - Bus'!AB17+'Economic - Bus'!$A17*2*'Economic - Bus'!$L$2*'Environmental costs'!$B$25</f>
        <v>733385.24822080531</v>
      </c>
      <c r="AC17" s="3">
        <f>'Financial - Bus'!AC17+'Economic - Bus'!$A17*2*'Economic - Bus'!$L$2*'Environmental costs'!$B$25</f>
        <v>750497.78479988943</v>
      </c>
      <c r="AD17" s="3">
        <f>'Financial - Bus'!AD17+'Economic - Bus'!$A17*2*'Economic - Bus'!$L$2*'Environmental costs'!$B$25</f>
        <v>768294.82284213684</v>
      </c>
      <c r="AE17" s="3">
        <f>'Financial - Bus'!AE17+'Economic - Bus'!$A17*2*'Economic - Bus'!$L$2*'Environmental costs'!$B$25</f>
        <v>786803.74240607419</v>
      </c>
      <c r="AF17" s="3">
        <f>'Financial - Bus'!AF17+'Economic - Bus'!$A17*2*'Economic - Bus'!$L$2*'Environmental costs'!$B$25</f>
        <v>806053.0187525691</v>
      </c>
    </row>
    <row r="18" spans="1:32" x14ac:dyDescent="0.25">
      <c r="A18">
        <v>180</v>
      </c>
      <c r="B18" s="2">
        <f t="shared" si="0"/>
        <v>7042898.0295834728</v>
      </c>
      <c r="C18" s="3">
        <f>'Financial - Bus'!C18+'Economic - Bus'!$A18*2*'Economic - Bus'!$L$2*'Environmental costs'!$B$25</f>
        <v>493466.64749333332</v>
      </c>
      <c r="D18" s="3">
        <f>'Financial - Bus'!D18+'Economic - Bus'!$A18*2*'Economic - Bus'!$L$2*'Environmental costs'!$B$25</f>
        <v>500263.44749333337</v>
      </c>
      <c r="E18" s="3">
        <f>'Financial - Bus'!E18+'Economic - Bus'!$A18*2*'Economic - Bus'!$L$2*'Environmental costs'!$B$25</f>
        <v>507332.11949333333</v>
      </c>
      <c r="F18" s="3">
        <f>'Financial - Bus'!F18+'Economic - Bus'!$A18*2*'Economic - Bus'!$L$2*'Environmental costs'!$B$25</f>
        <v>514683.53837333334</v>
      </c>
      <c r="G18" s="3">
        <f>'Financial - Bus'!G18+'Economic - Bus'!$A18*2*'Economic - Bus'!$L$2*'Environmental costs'!$B$25</f>
        <v>522329.01400853338</v>
      </c>
      <c r="H18" s="3">
        <f>'Financial - Bus'!H18+'Economic - Bus'!$A18*2*'Economic - Bus'!$L$2*'Environmental costs'!$B$25</f>
        <v>530280.30866914138</v>
      </c>
      <c r="I18" s="3">
        <f>'Financial - Bus'!I18+'Economic - Bus'!$A18*2*'Economic - Bus'!$L$2*'Environmental costs'!$B$25</f>
        <v>538549.65511617367</v>
      </c>
      <c r="J18" s="3">
        <f>'Financial - Bus'!J18+'Economic - Bus'!$A18*2*'Economic - Bus'!$L$2*'Environmental costs'!$B$25</f>
        <v>547149.7754210874</v>
      </c>
      <c r="K18" s="3">
        <f>'Financial - Bus'!K18+'Economic - Bus'!$A18*2*'Economic - Bus'!$L$2*'Environmental costs'!$B$25</f>
        <v>556093.90053819749</v>
      </c>
      <c r="L18" s="3">
        <f>'Financial - Bus'!L18+'Economic - Bus'!$A18*2*'Economic - Bus'!$L$2*'Environmental costs'!$B$25</f>
        <v>565395.79065999202</v>
      </c>
      <c r="M18" s="3">
        <f>'Financial - Bus'!M18+'Economic - Bus'!$A18*2*'Economic - Bus'!$L$2*'Environmental costs'!$B$25</f>
        <v>575069.75638665841</v>
      </c>
      <c r="N18" s="3">
        <f>'Financial - Bus'!N18+'Economic - Bus'!$A18*2*'Economic - Bus'!$L$2*'Environmental costs'!$B$25</f>
        <v>585130.68074239139</v>
      </c>
      <c r="O18" s="3">
        <f>'Financial - Bus'!O18+'Economic - Bus'!$A18*2*'Economic - Bus'!$L$2*'Environmental costs'!$B$25</f>
        <v>595594.04207235388</v>
      </c>
      <c r="P18" s="3">
        <f>'Financial - Bus'!P18+'Economic - Bus'!$A18*2*'Economic - Bus'!$L$2*'Environmental costs'!$B$25</f>
        <v>606475.9378555147</v>
      </c>
      <c r="Q18" s="3">
        <f>'Financial - Bus'!Q18+'Economic - Bus'!$A18*2*'Economic - Bus'!$L$2*'Environmental costs'!$B$25</f>
        <v>617793.10947000189</v>
      </c>
      <c r="R18" s="3">
        <f>'Financial - Bus'!R18+'Economic - Bus'!$A18*2*'Economic - Bus'!$L$2*'Environmental costs'!$B$25</f>
        <v>629562.96794906864</v>
      </c>
      <c r="S18" s="3">
        <f>'Financial - Bus'!S18+'Economic - Bus'!$A18*2*'Economic - Bus'!$L$2*'Environmental costs'!$B$25</f>
        <v>641803.62076729815</v>
      </c>
      <c r="T18" s="3">
        <f>'Financial - Bus'!T18+'Economic - Bus'!$A18*2*'Economic - Bus'!$L$2*'Environmental costs'!$B$25</f>
        <v>654533.89969825675</v>
      </c>
      <c r="U18" s="3">
        <f>'Financial - Bus'!U18+'Economic - Bus'!$A18*2*'Economic - Bus'!$L$2*'Environmental costs'!$B$25</f>
        <v>667773.38978645368</v>
      </c>
      <c r="V18" s="3">
        <f>'Financial - Bus'!V18+'Economic - Bus'!$A18*2*'Economic - Bus'!$L$2*'Environmental costs'!$B$25</f>
        <v>681542.45947817853</v>
      </c>
      <c r="W18" s="3">
        <f>'Financial - Bus'!W18+'Economic - Bus'!$A18*2*'Economic - Bus'!$L$2*'Environmental costs'!$B$25</f>
        <v>695862.29195757234</v>
      </c>
      <c r="X18" s="3">
        <f>'Financial - Bus'!X18+'Economic - Bus'!$A18*2*'Economic - Bus'!$L$2*'Environmental costs'!$B$25</f>
        <v>710754.91773614194</v>
      </c>
      <c r="Y18" s="3">
        <f>'Financial - Bus'!Y18+'Economic - Bus'!$A18*2*'Economic - Bus'!$L$2*'Environmental costs'!$B$25</f>
        <v>726243.24854585435</v>
      </c>
      <c r="Z18" s="3">
        <f>'Financial - Bus'!Z18+'Economic - Bus'!$A18*2*'Economic - Bus'!$L$2*'Environmental costs'!$B$25</f>
        <v>742351.11258795508</v>
      </c>
      <c r="AA18" s="3">
        <f>'Financial - Bus'!AA18+'Economic - Bus'!$A18*2*'Economic - Bus'!$L$2*'Environmental costs'!$B$25</f>
        <v>759103.29119173996</v>
      </c>
      <c r="AB18" s="3">
        <f>'Financial - Bus'!AB18+'Economic - Bus'!$A18*2*'Economic - Bus'!$L$2*'Environmental costs'!$B$25</f>
        <v>776525.5569396764</v>
      </c>
      <c r="AC18" s="3">
        <f>'Financial - Bus'!AC18+'Economic - Bus'!$A18*2*'Economic - Bus'!$L$2*'Environmental costs'!$B$25</f>
        <v>794644.71331753</v>
      </c>
      <c r="AD18" s="3">
        <f>'Financial - Bus'!AD18+'Economic - Bus'!$A18*2*'Economic - Bus'!$L$2*'Environmental costs'!$B$25</f>
        <v>813488.63595049782</v>
      </c>
      <c r="AE18" s="3">
        <f>'Financial - Bus'!AE18+'Economic - Bus'!$A18*2*'Economic - Bus'!$L$2*'Environmental costs'!$B$25</f>
        <v>833086.31548878457</v>
      </c>
      <c r="AF18" s="3">
        <f>'Financial - Bus'!AF18+'Economic - Bus'!$A18*2*'Economic - Bus'!$L$2*'Environmental costs'!$B$25</f>
        <v>853467.90220860275</v>
      </c>
    </row>
    <row r="19" spans="1:32" x14ac:dyDescent="0.25">
      <c r="A19">
        <v>190</v>
      </c>
      <c r="B19" s="2">
        <f t="shared" si="0"/>
        <v>7434170.1423381101</v>
      </c>
      <c r="C19" s="3">
        <f>'Financial - Bus'!C19+'Economic - Bus'!$A19*2*'Economic - Bus'!$L$2*'Environmental costs'!$B$25</f>
        <v>520881.46124296292</v>
      </c>
      <c r="D19" s="3">
        <f>'Financial - Bus'!D19+'Economic - Bus'!$A19*2*'Economic - Bus'!$L$2*'Environmental costs'!$B$25</f>
        <v>528055.861242963</v>
      </c>
      <c r="E19" s="3">
        <f>'Financial - Bus'!E19+'Economic - Bus'!$A19*2*'Economic - Bus'!$L$2*'Environmental costs'!$B$25</f>
        <v>535517.23724296293</v>
      </c>
      <c r="F19" s="3">
        <f>'Financial - Bus'!F19+'Economic - Bus'!$A19*2*'Economic - Bus'!$L$2*'Environmental costs'!$B$25</f>
        <v>543277.06828296301</v>
      </c>
      <c r="G19" s="3">
        <f>'Financial - Bus'!G19+'Economic - Bus'!$A19*2*'Economic - Bus'!$L$2*'Environmental costs'!$B$25</f>
        <v>551347.29256456299</v>
      </c>
      <c r="H19" s="3">
        <f>'Financial - Bus'!H19+'Economic - Bus'!$A19*2*'Economic - Bus'!$L$2*'Environmental costs'!$B$25</f>
        <v>559740.32581742702</v>
      </c>
      <c r="I19" s="3">
        <f>'Financial - Bus'!I19+'Economic - Bus'!$A19*2*'Economic - Bus'!$L$2*'Environmental costs'!$B$25</f>
        <v>568469.08040040557</v>
      </c>
      <c r="J19" s="3">
        <f>'Financial - Bus'!J19+'Economic - Bus'!$A19*2*'Economic - Bus'!$L$2*'Environmental costs'!$B$25</f>
        <v>577546.98516670335</v>
      </c>
      <c r="K19" s="3">
        <f>'Financial - Bus'!K19+'Economic - Bus'!$A19*2*'Economic - Bus'!$L$2*'Environmental costs'!$B$25</f>
        <v>586988.00612365291</v>
      </c>
      <c r="L19" s="3">
        <f>'Financial - Bus'!L19+'Economic - Bus'!$A19*2*'Economic - Bus'!$L$2*'Environmental costs'!$B$25</f>
        <v>596806.66791888047</v>
      </c>
      <c r="M19" s="3">
        <f>'Financial - Bus'!M19+'Economic - Bus'!$A19*2*'Economic - Bus'!$L$2*'Environmental costs'!$B$25</f>
        <v>607018.07618591725</v>
      </c>
      <c r="N19" s="3">
        <f>'Financial - Bus'!N19+'Economic - Bus'!$A19*2*'Economic - Bus'!$L$2*'Environmental costs'!$B$25</f>
        <v>617637.94078363548</v>
      </c>
      <c r="O19" s="3">
        <f>'Financial - Bus'!O19+'Economic - Bus'!$A19*2*'Economic - Bus'!$L$2*'Environmental costs'!$B$25</f>
        <v>628682.59996526246</v>
      </c>
      <c r="P19" s="3">
        <f>'Financial - Bus'!P19+'Economic - Bus'!$A19*2*'Economic - Bus'!$L$2*'Environmental costs'!$B$25</f>
        <v>640169.04551415425</v>
      </c>
      <c r="Q19" s="3">
        <f>'Financial - Bus'!Q19+'Economic - Bus'!$A19*2*'Economic - Bus'!$L$2*'Environmental costs'!$B$25</f>
        <v>652114.94888500194</v>
      </c>
      <c r="R19" s="3">
        <f>'Financial - Bus'!R19+'Economic - Bus'!$A19*2*'Economic - Bus'!$L$2*'Environmental costs'!$B$25</f>
        <v>664538.68839068362</v>
      </c>
      <c r="S19" s="3">
        <f>'Financial - Bus'!S19+'Economic - Bus'!$A19*2*'Economic - Bus'!$L$2*'Environmental costs'!$B$25</f>
        <v>677459.37747659232</v>
      </c>
      <c r="T19" s="3">
        <f>'Financial - Bus'!T19+'Economic - Bus'!$A19*2*'Economic - Bus'!$L$2*'Environmental costs'!$B$25</f>
        <v>690896.89412593772</v>
      </c>
      <c r="U19" s="3">
        <f>'Financial - Bus'!U19+'Economic - Bus'!$A19*2*'Economic - Bus'!$L$2*'Environmental costs'!$B$25</f>
        <v>704871.91144125652</v>
      </c>
      <c r="V19" s="3">
        <f>'Financial - Bus'!V19+'Economic - Bus'!$A19*2*'Economic - Bus'!$L$2*'Environmental costs'!$B$25</f>
        <v>719405.92944918829</v>
      </c>
      <c r="W19" s="3">
        <f>'Financial - Bus'!W19+'Economic - Bus'!$A19*2*'Economic - Bus'!$L$2*'Environmental costs'!$B$25</f>
        <v>734521.3081774374</v>
      </c>
      <c r="X19" s="3">
        <f>'Financial - Bus'!X19+'Economic - Bus'!$A19*2*'Economic - Bus'!$L$2*'Environmental costs'!$B$25</f>
        <v>750241.30205481639</v>
      </c>
      <c r="Y19" s="3">
        <f>'Financial - Bus'!Y19+'Economic - Bus'!$A19*2*'Economic - Bus'!$L$2*'Environmental costs'!$B$25</f>
        <v>766590.09568729065</v>
      </c>
      <c r="Z19" s="3">
        <f>'Financial - Bus'!Z19+'Economic - Bus'!$A19*2*'Economic - Bus'!$L$2*'Environmental costs'!$B$25</f>
        <v>783592.84106506361</v>
      </c>
      <c r="AA19" s="3">
        <f>'Financial - Bus'!AA19+'Economic - Bus'!$A19*2*'Economic - Bus'!$L$2*'Environmental costs'!$B$25</f>
        <v>801275.69625794771</v>
      </c>
      <c r="AB19" s="3">
        <f>'Financial - Bus'!AB19+'Economic - Bus'!$A19*2*'Economic - Bus'!$L$2*'Environmental costs'!$B$25</f>
        <v>819665.86565854726</v>
      </c>
      <c r="AC19" s="3">
        <f>'Financial - Bus'!AC19+'Economic - Bus'!$A19*2*'Economic - Bus'!$L$2*'Environmental costs'!$B$25</f>
        <v>838791.64183517057</v>
      </c>
      <c r="AD19" s="3">
        <f>'Financial - Bus'!AD19+'Economic - Bus'!$A19*2*'Economic - Bus'!$L$2*'Environmental costs'!$B$25</f>
        <v>858682.44905885891</v>
      </c>
      <c r="AE19" s="3">
        <f>'Financial - Bus'!AE19+'Economic - Bus'!$A19*2*'Economic - Bus'!$L$2*'Environmental costs'!$B$25</f>
        <v>879368.88857149472</v>
      </c>
      <c r="AF19" s="3">
        <f>'Financial - Bus'!AF19+'Economic - Bus'!$A19*2*'Economic - Bus'!$L$2*'Environmental costs'!$B$25</f>
        <v>900882.78566463594</v>
      </c>
    </row>
    <row r="20" spans="1:32" x14ac:dyDescent="0.25">
      <c r="A20">
        <v>200</v>
      </c>
      <c r="B20" s="2">
        <f t="shared" si="0"/>
        <v>7825442.2550927475</v>
      </c>
      <c r="C20" s="3">
        <f>'Financial - Bus'!C20+'Economic - Bus'!$A20*2*'Economic - Bus'!$L$2*'Environmental costs'!$B$25</f>
        <v>548296.27499259263</v>
      </c>
      <c r="D20" s="3">
        <f>'Financial - Bus'!D20+'Economic - Bus'!$A20*2*'Economic - Bus'!$L$2*'Environmental costs'!$B$25</f>
        <v>555848.27499259263</v>
      </c>
      <c r="E20" s="3">
        <f>'Financial - Bus'!E20+'Economic - Bus'!$A20*2*'Economic - Bus'!$L$2*'Environmental costs'!$B$25</f>
        <v>563702.35499259271</v>
      </c>
      <c r="F20" s="3">
        <f>'Financial - Bus'!F20+'Economic - Bus'!$A20*2*'Economic - Bus'!$L$2*'Environmental costs'!$B$25</f>
        <v>571870.59819259262</v>
      </c>
      <c r="G20" s="3">
        <f>'Financial - Bus'!G20+'Economic - Bus'!$A20*2*'Economic - Bus'!$L$2*'Environmental costs'!$B$25</f>
        <v>580365.57112059265</v>
      </c>
      <c r="H20" s="3">
        <f>'Financial - Bus'!H20+'Economic - Bus'!$A20*2*'Economic - Bus'!$L$2*'Environmental costs'!$B$25</f>
        <v>589200.34296571277</v>
      </c>
      <c r="I20" s="3">
        <f>'Financial - Bus'!I20+'Economic - Bus'!$A20*2*'Economic - Bus'!$L$2*'Environmental costs'!$B$25</f>
        <v>598388.50568463746</v>
      </c>
      <c r="J20" s="3">
        <f>'Financial - Bus'!J20+'Economic - Bus'!$A20*2*'Economic - Bus'!$L$2*'Environmental costs'!$B$25</f>
        <v>607944.1949123193</v>
      </c>
      <c r="K20" s="3">
        <f>'Financial - Bus'!K20+'Economic - Bus'!$A20*2*'Economic - Bus'!$L$2*'Environmental costs'!$B$25</f>
        <v>617882.11170910834</v>
      </c>
      <c r="L20" s="3">
        <f>'Financial - Bus'!L20+'Economic - Bus'!$A20*2*'Economic - Bus'!$L$2*'Environmental costs'!$B$25</f>
        <v>628217.54517776903</v>
      </c>
      <c r="M20" s="3">
        <f>'Financial - Bus'!M20+'Economic - Bus'!$A20*2*'Economic - Bus'!$L$2*'Environmental costs'!$B$25</f>
        <v>638966.39598517609</v>
      </c>
      <c r="N20" s="3">
        <f>'Financial - Bus'!N20+'Economic - Bus'!$A20*2*'Economic - Bus'!$L$2*'Environmental costs'!$B$25</f>
        <v>650145.20082487946</v>
      </c>
      <c r="O20" s="3">
        <f>'Financial - Bus'!O20+'Economic - Bus'!$A20*2*'Economic - Bus'!$L$2*'Environmental costs'!$B$25</f>
        <v>661771.15785817092</v>
      </c>
      <c r="P20" s="3">
        <f>'Financial - Bus'!P20+'Economic - Bus'!$A20*2*'Economic - Bus'!$L$2*'Environmental costs'!$B$25</f>
        <v>673862.15317279415</v>
      </c>
      <c r="Q20" s="3">
        <f>'Financial - Bus'!Q20+'Economic - Bus'!$A20*2*'Economic - Bus'!$L$2*'Environmental costs'!$B$25</f>
        <v>686436.78830000223</v>
      </c>
      <c r="R20" s="3">
        <f>'Financial - Bus'!R20+'Economic - Bus'!$A20*2*'Economic - Bus'!$L$2*'Environmental costs'!$B$25</f>
        <v>699514.40883229859</v>
      </c>
      <c r="S20" s="3">
        <f>'Financial - Bus'!S20+'Economic - Bus'!$A20*2*'Economic - Bus'!$L$2*'Environmental costs'!$B$25</f>
        <v>713115.13418588683</v>
      </c>
      <c r="T20" s="3">
        <f>'Financial - Bus'!T20+'Economic - Bus'!$A20*2*'Economic - Bus'!$L$2*'Environmental costs'!$B$25</f>
        <v>727259.88855361857</v>
      </c>
      <c r="U20" s="3">
        <f>'Financial - Bus'!U20+'Economic - Bus'!$A20*2*'Economic - Bus'!$L$2*'Environmental costs'!$B$25</f>
        <v>741970.43309605971</v>
      </c>
      <c r="V20" s="3">
        <f>'Financial - Bus'!V20+'Economic - Bus'!$A20*2*'Economic - Bus'!$L$2*'Environmental costs'!$B$25</f>
        <v>757269.3994201984</v>
      </c>
      <c r="W20" s="3">
        <f>'Financial - Bus'!W20+'Economic - Bus'!$A20*2*'Economic - Bus'!$L$2*'Environmental costs'!$B$25</f>
        <v>773180.32439730258</v>
      </c>
      <c r="X20" s="3">
        <f>'Financial - Bus'!X20+'Economic - Bus'!$A20*2*'Economic - Bus'!$L$2*'Environmental costs'!$B$25</f>
        <v>789727.68637349107</v>
      </c>
      <c r="Y20" s="3">
        <f>'Financial - Bus'!Y20+'Economic - Bus'!$A20*2*'Economic - Bus'!$L$2*'Environmental costs'!$B$25</f>
        <v>806936.94282872695</v>
      </c>
      <c r="Z20" s="3">
        <f>'Financial - Bus'!Z20+'Economic - Bus'!$A20*2*'Economic - Bus'!$L$2*'Environmental costs'!$B$25</f>
        <v>824834.56954217236</v>
      </c>
      <c r="AA20" s="3">
        <f>'Financial - Bus'!AA20+'Economic - Bus'!$A20*2*'Economic - Bus'!$L$2*'Environmental costs'!$B$25</f>
        <v>843448.10132415558</v>
      </c>
      <c r="AB20" s="3">
        <f>'Financial - Bus'!AB20+'Economic - Bus'!$A20*2*'Economic - Bus'!$L$2*'Environmental costs'!$B$25</f>
        <v>862806.17437741824</v>
      </c>
      <c r="AC20" s="3">
        <f>'Financial - Bus'!AC20+'Economic - Bus'!$A20*2*'Economic - Bus'!$L$2*'Environmental costs'!$B$25</f>
        <v>882938.57035281113</v>
      </c>
      <c r="AD20" s="3">
        <f>'Financial - Bus'!AD20+'Economic - Bus'!$A20*2*'Economic - Bus'!$L$2*'Environmental costs'!$B$25</f>
        <v>903876.26216721989</v>
      </c>
      <c r="AE20" s="3">
        <f>'Financial - Bus'!AE20+'Economic - Bus'!$A20*2*'Economic - Bus'!$L$2*'Environmental costs'!$B$25</f>
        <v>925651.46165420511</v>
      </c>
      <c r="AF20" s="3">
        <f>'Financial - Bus'!AF20+'Economic - Bus'!$A20*2*'Economic - Bus'!$L$2*'Environmental costs'!$B$25</f>
        <v>948297.6691206696</v>
      </c>
    </row>
    <row r="21" spans="1:32" x14ac:dyDescent="0.25">
      <c r="A21">
        <v>210</v>
      </c>
      <c r="B21" s="2">
        <f t="shared" si="0"/>
        <v>8216714.3678473858</v>
      </c>
      <c r="C21" s="3">
        <f>'Financial - Bus'!C21+'Economic - Bus'!$A21*2*'Economic - Bus'!$L$2*'Environmental costs'!$B$25</f>
        <v>575711.08874222229</v>
      </c>
      <c r="D21" s="3">
        <f>'Financial - Bus'!D21+'Economic - Bus'!$A21*2*'Economic - Bus'!$L$2*'Environmental costs'!$B$25</f>
        <v>583640.68874222226</v>
      </c>
      <c r="E21" s="3">
        <f>'Financial - Bus'!E21+'Economic - Bus'!$A21*2*'Economic - Bus'!$L$2*'Environmental costs'!$B$25</f>
        <v>591887.47274222225</v>
      </c>
      <c r="F21" s="3">
        <f>'Financial - Bus'!F21+'Economic - Bus'!$A21*2*'Economic - Bus'!$L$2*'Environmental costs'!$B$25</f>
        <v>600464.12810222222</v>
      </c>
      <c r="G21" s="3">
        <f>'Financial - Bus'!G21+'Economic - Bus'!$A21*2*'Economic - Bus'!$L$2*'Environmental costs'!$B$25</f>
        <v>609383.84967662231</v>
      </c>
      <c r="H21" s="3">
        <f>'Financial - Bus'!H21+'Economic - Bus'!$A21*2*'Economic - Bus'!$L$2*'Environmental costs'!$B$25</f>
        <v>618660.36011399829</v>
      </c>
      <c r="I21" s="3">
        <f>'Financial - Bus'!I21+'Economic - Bus'!$A21*2*'Economic - Bus'!$L$2*'Environmental costs'!$B$25</f>
        <v>628307.93096886936</v>
      </c>
      <c r="J21" s="3">
        <f>'Financial - Bus'!J21+'Economic - Bus'!$A21*2*'Economic - Bus'!$L$2*'Environmental costs'!$B$25</f>
        <v>638341.40465793526</v>
      </c>
      <c r="K21" s="3">
        <f>'Financial - Bus'!K21+'Economic - Bus'!$A21*2*'Economic - Bus'!$L$2*'Environmental costs'!$B$25</f>
        <v>648776.21729456377</v>
      </c>
      <c r="L21" s="3">
        <f>'Financial - Bus'!L21+'Economic - Bus'!$A21*2*'Economic - Bus'!$L$2*'Environmental costs'!$B$25</f>
        <v>659628.42243665748</v>
      </c>
      <c r="M21" s="3">
        <f>'Financial - Bus'!M21+'Economic - Bus'!$A21*2*'Economic - Bus'!$L$2*'Environmental costs'!$B$25</f>
        <v>670914.71578443493</v>
      </c>
      <c r="N21" s="3">
        <f>'Financial - Bus'!N21+'Economic - Bus'!$A21*2*'Economic - Bus'!$L$2*'Environmental costs'!$B$25</f>
        <v>682652.46086612332</v>
      </c>
      <c r="O21" s="3">
        <f>'Financial - Bus'!O21+'Economic - Bus'!$A21*2*'Economic - Bus'!$L$2*'Environmental costs'!$B$25</f>
        <v>694859.71575107949</v>
      </c>
      <c r="P21" s="3">
        <f>'Financial - Bus'!P21+'Economic - Bus'!$A21*2*'Economic - Bus'!$L$2*'Environmental costs'!$B$25</f>
        <v>707555.26083143381</v>
      </c>
      <c r="Q21" s="3">
        <f>'Financial - Bus'!Q21+'Economic - Bus'!$A21*2*'Economic - Bus'!$L$2*'Environmental costs'!$B$25</f>
        <v>720758.62771500228</v>
      </c>
      <c r="R21" s="3">
        <f>'Financial - Bus'!R21+'Economic - Bus'!$A21*2*'Economic - Bus'!$L$2*'Environmental costs'!$B$25</f>
        <v>734490.12927391345</v>
      </c>
      <c r="S21" s="3">
        <f>'Financial - Bus'!S21+'Economic - Bus'!$A21*2*'Economic - Bus'!$L$2*'Environmental costs'!$B$25</f>
        <v>748770.8908951811</v>
      </c>
      <c r="T21" s="3">
        <f>'Financial - Bus'!T21+'Economic - Bus'!$A21*2*'Economic - Bus'!$L$2*'Environmental costs'!$B$25</f>
        <v>763622.88298129954</v>
      </c>
      <c r="U21" s="3">
        <f>'Financial - Bus'!U21+'Economic - Bus'!$A21*2*'Economic - Bus'!$L$2*'Environmental costs'!$B$25</f>
        <v>779068.95475086267</v>
      </c>
      <c r="V21" s="3">
        <f>'Financial - Bus'!V21+'Economic - Bus'!$A21*2*'Economic - Bus'!$L$2*'Environmental costs'!$B$25</f>
        <v>795132.86939120828</v>
      </c>
      <c r="W21" s="3">
        <f>'Financial - Bus'!W21+'Economic - Bus'!$A21*2*'Economic - Bus'!$L$2*'Environmental costs'!$B$25</f>
        <v>811839.34061716765</v>
      </c>
      <c r="X21" s="3">
        <f>'Financial - Bus'!X21+'Economic - Bus'!$A21*2*'Economic - Bus'!$L$2*'Environmental costs'!$B$25</f>
        <v>829214.07069216564</v>
      </c>
      <c r="Y21" s="3">
        <f>'Financial - Bus'!Y21+'Economic - Bus'!$A21*2*'Economic - Bus'!$L$2*'Environmental costs'!$B$25</f>
        <v>847283.78997016337</v>
      </c>
      <c r="Z21" s="3">
        <f>'Financial - Bus'!Z21+'Economic - Bus'!$A21*2*'Economic - Bus'!$L$2*'Environmental costs'!$B$25</f>
        <v>866076.29801928089</v>
      </c>
      <c r="AA21" s="3">
        <f>'Financial - Bus'!AA21+'Economic - Bus'!$A21*2*'Economic - Bus'!$L$2*'Environmental costs'!$B$25</f>
        <v>885620.50639036333</v>
      </c>
      <c r="AB21" s="3">
        <f>'Financial - Bus'!AB21+'Economic - Bus'!$A21*2*'Economic - Bus'!$L$2*'Environmental costs'!$B$25</f>
        <v>905946.4830962891</v>
      </c>
      <c r="AC21" s="3">
        <f>'Financial - Bus'!AC21+'Economic - Bus'!$A21*2*'Economic - Bus'!$L$2*'Environmental costs'!$B$25</f>
        <v>927085.4988704517</v>
      </c>
      <c r="AD21" s="3">
        <f>'Financial - Bus'!AD21+'Economic - Bus'!$A21*2*'Economic - Bus'!$L$2*'Environmental costs'!$B$25</f>
        <v>949070.07527558086</v>
      </c>
      <c r="AE21" s="3">
        <f>'Financial - Bus'!AE21+'Economic - Bus'!$A21*2*'Economic - Bus'!$L$2*'Environmental costs'!$B$25</f>
        <v>971934.03473691538</v>
      </c>
      <c r="AF21" s="3">
        <f>'Financial - Bus'!AF21+'Economic - Bus'!$A21*2*'Economic - Bus'!$L$2*'Environmental costs'!$B$25</f>
        <v>995712.55257670314</v>
      </c>
    </row>
    <row r="22" spans="1:32" x14ac:dyDescent="0.25">
      <c r="A22">
        <v>220</v>
      </c>
      <c r="B22" s="2">
        <f t="shared" si="0"/>
        <v>8607986.4806020241</v>
      </c>
      <c r="C22" s="3">
        <f>'Financial - Bus'!C22+'Economic - Bus'!$A22*2*'Economic - Bus'!$L$2*'Environmental costs'!$B$25</f>
        <v>603125.90249185194</v>
      </c>
      <c r="D22" s="3">
        <f>'Financial - Bus'!D22+'Economic - Bus'!$A22*2*'Economic - Bus'!$L$2*'Environmental costs'!$B$25</f>
        <v>611433.1024918519</v>
      </c>
      <c r="E22" s="3">
        <f>'Financial - Bus'!E22+'Economic - Bus'!$A22*2*'Economic - Bus'!$L$2*'Environmental costs'!$B$25</f>
        <v>620072.59049185191</v>
      </c>
      <c r="F22" s="3">
        <f>'Financial - Bus'!F22+'Economic - Bus'!$A22*2*'Economic - Bus'!$L$2*'Environmental costs'!$B$25</f>
        <v>629057.65801185195</v>
      </c>
      <c r="G22" s="3">
        <f>'Financial - Bus'!G22+'Economic - Bus'!$A22*2*'Economic - Bus'!$L$2*'Environmental costs'!$B$25</f>
        <v>638402.12823265197</v>
      </c>
      <c r="H22" s="3">
        <f>'Financial - Bus'!H22+'Economic - Bus'!$A22*2*'Economic - Bus'!$L$2*'Environmental costs'!$B$25</f>
        <v>648120.37726228405</v>
      </c>
      <c r="I22" s="3">
        <f>'Financial - Bus'!I22+'Economic - Bus'!$A22*2*'Economic - Bus'!$L$2*'Environmental costs'!$B$25</f>
        <v>658227.35625310126</v>
      </c>
      <c r="J22" s="3">
        <f>'Financial - Bus'!J22+'Economic - Bus'!$A22*2*'Economic - Bus'!$L$2*'Environmental costs'!$B$25</f>
        <v>668738.61440355121</v>
      </c>
      <c r="K22" s="3">
        <f>'Financial - Bus'!K22+'Economic - Bus'!$A22*2*'Economic - Bus'!$L$2*'Environmental costs'!$B$25</f>
        <v>679670.3228800192</v>
      </c>
      <c r="L22" s="3">
        <f>'Financial - Bus'!L22+'Economic - Bus'!$A22*2*'Economic - Bus'!$L$2*'Environmental costs'!$B$25</f>
        <v>691039.29969554592</v>
      </c>
      <c r="M22" s="3">
        <f>'Financial - Bus'!M22+'Economic - Bus'!$A22*2*'Economic - Bus'!$L$2*'Environmental costs'!$B$25</f>
        <v>702863.03558369377</v>
      </c>
      <c r="N22" s="3">
        <f>'Financial - Bus'!N22+'Economic - Bus'!$A22*2*'Economic - Bus'!$L$2*'Environmental costs'!$B$25</f>
        <v>715159.72090736742</v>
      </c>
      <c r="O22" s="3">
        <f>'Financial - Bus'!O22+'Economic - Bus'!$A22*2*'Economic - Bus'!$L$2*'Environmental costs'!$B$25</f>
        <v>727948.27364398807</v>
      </c>
      <c r="P22" s="3">
        <f>'Financial - Bus'!P22+'Economic - Bus'!$A22*2*'Economic - Bus'!$L$2*'Environmental costs'!$B$25</f>
        <v>741248.36849007348</v>
      </c>
      <c r="Q22" s="3">
        <f>'Financial - Bus'!Q22+'Economic - Bus'!$A22*2*'Economic - Bus'!$L$2*'Environmental costs'!$B$25</f>
        <v>755080.46713000233</v>
      </c>
      <c r="R22" s="3">
        <f>'Financial - Bus'!R22+'Economic - Bus'!$A22*2*'Economic - Bus'!$L$2*'Environmental costs'!$B$25</f>
        <v>769465.84971552843</v>
      </c>
      <c r="S22" s="3">
        <f>'Financial - Bus'!S22+'Economic - Bus'!$A22*2*'Economic - Bus'!$L$2*'Environmental costs'!$B$25</f>
        <v>784426.6476044755</v>
      </c>
      <c r="T22" s="3">
        <f>'Financial - Bus'!T22+'Economic - Bus'!$A22*2*'Economic - Bus'!$L$2*'Environmental costs'!$B$25</f>
        <v>799985.87740898051</v>
      </c>
      <c r="U22" s="3">
        <f>'Financial - Bus'!U22+'Economic - Bus'!$A22*2*'Economic - Bus'!$L$2*'Environmental costs'!$B$25</f>
        <v>816167.47640566563</v>
      </c>
      <c r="V22" s="3">
        <f>'Financial - Bus'!V22+'Economic - Bus'!$A22*2*'Economic - Bus'!$L$2*'Environmental costs'!$B$25</f>
        <v>832996.33936221816</v>
      </c>
      <c r="W22" s="3">
        <f>'Financial - Bus'!W22+'Economic - Bus'!$A22*2*'Economic - Bus'!$L$2*'Environmental costs'!$B$25</f>
        <v>850498.35683703283</v>
      </c>
      <c r="X22" s="3">
        <f>'Financial - Bus'!X22+'Economic - Bus'!$A22*2*'Economic - Bus'!$L$2*'Environmental costs'!$B$25</f>
        <v>868700.4550108402</v>
      </c>
      <c r="Y22" s="3">
        <f>'Financial - Bus'!Y22+'Economic - Bus'!$A22*2*'Economic - Bus'!$L$2*'Environmental costs'!$B$25</f>
        <v>887630.63711159967</v>
      </c>
      <c r="Z22" s="3">
        <f>'Financial - Bus'!Z22+'Economic - Bus'!$A22*2*'Economic - Bus'!$L$2*'Environmental costs'!$B$25</f>
        <v>907318.02649638953</v>
      </c>
      <c r="AA22" s="3">
        <f>'Financial - Bus'!AA22+'Economic - Bus'!$A22*2*'Economic - Bus'!$L$2*'Environmental costs'!$B$25</f>
        <v>927792.91145657119</v>
      </c>
      <c r="AB22" s="3">
        <f>'Financial - Bus'!AB22+'Economic - Bus'!$A22*2*'Economic - Bus'!$L$2*'Environmental costs'!$B$25</f>
        <v>949086.79181516008</v>
      </c>
      <c r="AC22" s="3">
        <f>'Financial - Bus'!AC22+'Economic - Bus'!$A22*2*'Economic - Bus'!$L$2*'Environmental costs'!$B$25</f>
        <v>971232.42738809227</v>
      </c>
      <c r="AD22" s="3">
        <f>'Financial - Bus'!AD22+'Economic - Bus'!$A22*2*'Economic - Bus'!$L$2*'Environmental costs'!$B$25</f>
        <v>994263.88838394196</v>
      </c>
      <c r="AE22" s="3">
        <f>'Financial - Bus'!AE22+'Economic - Bus'!$A22*2*'Economic - Bus'!$L$2*'Environmental costs'!$B$25</f>
        <v>1018216.6078196256</v>
      </c>
      <c r="AF22" s="3">
        <f>'Financial - Bus'!AF22+'Economic - Bus'!$A22*2*'Economic - Bus'!$L$2*'Environmental costs'!$B$25</f>
        <v>1043127.4360327367</v>
      </c>
    </row>
    <row r="23" spans="1:32" x14ac:dyDescent="0.25">
      <c r="A23">
        <v>230</v>
      </c>
      <c r="B23" s="2">
        <f t="shared" si="0"/>
        <v>8999258.5933566596</v>
      </c>
      <c r="C23" s="3">
        <f>'Financial - Bus'!C23+'Economic - Bus'!$A23*2*'Economic - Bus'!$L$2*'Environmental costs'!$B$25</f>
        <v>630540.71624148148</v>
      </c>
      <c r="D23" s="3">
        <f>'Financial - Bus'!D23+'Economic - Bus'!$A23*2*'Economic - Bus'!$L$2*'Environmental costs'!$B$25</f>
        <v>639225.51624148153</v>
      </c>
      <c r="E23" s="3">
        <f>'Financial - Bus'!E23+'Economic - Bus'!$A23*2*'Economic - Bus'!$L$2*'Environmental costs'!$B$25</f>
        <v>648257.70824148145</v>
      </c>
      <c r="F23" s="3">
        <f>'Financial - Bus'!F23+'Economic - Bus'!$A23*2*'Economic - Bus'!$L$2*'Environmental costs'!$B$25</f>
        <v>657651.18792148156</v>
      </c>
      <c r="G23" s="3">
        <f>'Financial - Bus'!G23+'Economic - Bus'!$A23*2*'Economic - Bus'!$L$2*'Environmental costs'!$B$25</f>
        <v>667420.40678868152</v>
      </c>
      <c r="H23" s="3">
        <f>'Financial - Bus'!H23+'Economic - Bus'!$A23*2*'Economic - Bus'!$L$2*'Environmental costs'!$B$25</f>
        <v>677580.39441056957</v>
      </c>
      <c r="I23" s="3">
        <f>'Financial - Bus'!I23+'Economic - Bus'!$A23*2*'Economic - Bus'!$L$2*'Environmental costs'!$B$25</f>
        <v>688146.78153733315</v>
      </c>
      <c r="J23" s="3">
        <f>'Financial - Bus'!J23+'Economic - Bus'!$A23*2*'Economic - Bus'!$L$2*'Environmental costs'!$B$25</f>
        <v>699135.82414916705</v>
      </c>
      <c r="K23" s="3">
        <f>'Financial - Bus'!K23+'Economic - Bus'!$A23*2*'Economic - Bus'!$L$2*'Environmental costs'!$B$25</f>
        <v>710564.42846547451</v>
      </c>
      <c r="L23" s="3">
        <f>'Financial - Bus'!L23+'Economic - Bus'!$A23*2*'Economic - Bus'!$L$2*'Environmental costs'!$B$25</f>
        <v>722450.17695443437</v>
      </c>
      <c r="M23" s="3">
        <f>'Financial - Bus'!M23+'Economic - Bus'!$A23*2*'Economic - Bus'!$L$2*'Environmental costs'!$B$25</f>
        <v>734811.35538295249</v>
      </c>
      <c r="N23" s="3">
        <f>'Financial - Bus'!N23+'Economic - Bus'!$A23*2*'Economic - Bus'!$L$2*'Environmental costs'!$B$25</f>
        <v>747666.98094861128</v>
      </c>
      <c r="O23" s="3">
        <f>'Financial - Bus'!O23+'Economic - Bus'!$A23*2*'Economic - Bus'!$L$2*'Environmental costs'!$B$25</f>
        <v>761036.83153689653</v>
      </c>
      <c r="P23" s="3">
        <f>'Financial - Bus'!P23+'Economic - Bus'!$A23*2*'Economic - Bus'!$L$2*'Environmental costs'!$B$25</f>
        <v>774941.47614871315</v>
      </c>
      <c r="Q23" s="3">
        <f>'Financial - Bus'!Q23+'Economic - Bus'!$A23*2*'Economic - Bus'!$L$2*'Environmental costs'!$B$25</f>
        <v>789402.30654500239</v>
      </c>
      <c r="R23" s="3">
        <f>'Financial - Bus'!R23+'Economic - Bus'!$A23*2*'Economic - Bus'!$L$2*'Environmental costs'!$B$25</f>
        <v>804441.57015714317</v>
      </c>
      <c r="S23" s="3">
        <f>'Financial - Bus'!S23+'Economic - Bus'!$A23*2*'Economic - Bus'!$L$2*'Environmental costs'!$B$25</f>
        <v>820082.40431376977</v>
      </c>
      <c r="T23" s="3">
        <f>'Financial - Bus'!T23+'Economic - Bus'!$A23*2*'Economic - Bus'!$L$2*'Environmental costs'!$B$25</f>
        <v>836348.87183666124</v>
      </c>
      <c r="U23" s="3">
        <f>'Financial - Bus'!U23+'Economic - Bus'!$A23*2*'Economic - Bus'!$L$2*'Environmental costs'!$B$25</f>
        <v>853265.99806046858</v>
      </c>
      <c r="V23" s="3">
        <f>'Financial - Bus'!V23+'Economic - Bus'!$A23*2*'Economic - Bus'!$L$2*'Environmental costs'!$B$25</f>
        <v>870859.80933322804</v>
      </c>
      <c r="W23" s="3">
        <f>'Financial - Bus'!W23+'Economic - Bus'!$A23*2*'Economic - Bus'!$L$2*'Environmental costs'!$B$25</f>
        <v>889157.37305689789</v>
      </c>
      <c r="X23" s="3">
        <f>'Financial - Bus'!X23+'Economic - Bus'!$A23*2*'Economic - Bus'!$L$2*'Environmental costs'!$B$25</f>
        <v>908186.83932951477</v>
      </c>
      <c r="Y23" s="3">
        <f>'Financial - Bus'!Y23+'Economic - Bus'!$A23*2*'Economic - Bus'!$L$2*'Environmental costs'!$B$25</f>
        <v>927977.48425303597</v>
      </c>
      <c r="Z23" s="3">
        <f>'Financial - Bus'!Z23+'Economic - Bus'!$A23*2*'Economic - Bus'!$L$2*'Environmental costs'!$B$25</f>
        <v>948559.75497349817</v>
      </c>
      <c r="AA23" s="3">
        <f>'Financial - Bus'!AA23+'Economic - Bus'!$A23*2*'Economic - Bus'!$L$2*'Environmental costs'!$B$25</f>
        <v>969965.31652277883</v>
      </c>
      <c r="AB23" s="3">
        <f>'Financial - Bus'!AB23+'Economic - Bus'!$A23*2*'Economic - Bus'!$L$2*'Environmental costs'!$B$25</f>
        <v>992227.10053403082</v>
      </c>
      <c r="AC23" s="3">
        <f>'Financial - Bus'!AC23+'Economic - Bus'!$A23*2*'Economic - Bus'!$L$2*'Environmental costs'!$B$25</f>
        <v>1015379.3559057327</v>
      </c>
      <c r="AD23" s="3">
        <f>'Financial - Bus'!AD23+'Economic - Bus'!$A23*2*'Economic - Bus'!$L$2*'Environmental costs'!$B$25</f>
        <v>1039457.7014923028</v>
      </c>
      <c r="AE23" s="3">
        <f>'Financial - Bus'!AE23+'Economic - Bus'!$A23*2*'Economic - Bus'!$L$2*'Environmental costs'!$B$25</f>
        <v>1064499.1809023358</v>
      </c>
      <c r="AF23" s="3">
        <f>'Financial - Bus'!AF23+'Economic - Bus'!$A23*2*'Economic - Bus'!$L$2*'Environmental costs'!$B$25</f>
        <v>1090542.3194887699</v>
      </c>
    </row>
    <row r="24" spans="1:32" x14ac:dyDescent="0.25">
      <c r="A24">
        <v>240</v>
      </c>
      <c r="B24" s="2">
        <f t="shared" si="0"/>
        <v>9390530.7061113007</v>
      </c>
      <c r="C24" s="3">
        <f>'Financial - Bus'!C24+'Economic - Bus'!$A24*2*'Economic - Bus'!$L$2*'Environmental costs'!$B$25</f>
        <v>657955.52999111114</v>
      </c>
      <c r="D24" s="3">
        <f>'Financial - Bus'!D24+'Economic - Bus'!$A24*2*'Economic - Bus'!$L$2*'Environmental costs'!$B$25</f>
        <v>667017.92999111116</v>
      </c>
      <c r="E24" s="3">
        <f>'Financial - Bus'!E24+'Economic - Bus'!$A24*2*'Economic - Bus'!$L$2*'Environmental costs'!$B$25</f>
        <v>676442.82599111111</v>
      </c>
      <c r="F24" s="3">
        <f>'Financial - Bus'!F24+'Economic - Bus'!$A24*2*'Economic - Bus'!$L$2*'Environmental costs'!$B$25</f>
        <v>686244.71783111116</v>
      </c>
      <c r="G24" s="3">
        <f>'Financial - Bus'!G24+'Economic - Bus'!$A24*2*'Economic - Bus'!$L$2*'Environmental costs'!$B$25</f>
        <v>696438.68534471118</v>
      </c>
      <c r="H24" s="3">
        <f>'Financial - Bus'!H24+'Economic - Bus'!$A24*2*'Economic - Bus'!$L$2*'Environmental costs'!$B$25</f>
        <v>707040.41155885521</v>
      </c>
      <c r="I24" s="3">
        <f>'Financial - Bus'!I24+'Economic - Bus'!$A24*2*'Economic - Bus'!$L$2*'Environmental costs'!$B$25</f>
        <v>718066.20682156493</v>
      </c>
      <c r="J24" s="3">
        <f>'Financial - Bus'!J24+'Economic - Bus'!$A24*2*'Economic - Bus'!$L$2*'Environmental costs'!$B$25</f>
        <v>729533.03389478312</v>
      </c>
      <c r="K24" s="3">
        <f>'Financial - Bus'!K24+'Economic - Bus'!$A24*2*'Economic - Bus'!$L$2*'Environmental costs'!$B$25</f>
        <v>741458.53405093006</v>
      </c>
      <c r="L24" s="3">
        <f>'Financial - Bus'!L24+'Economic - Bus'!$A24*2*'Economic - Bus'!$L$2*'Environmental costs'!$B$25</f>
        <v>753861.05421332282</v>
      </c>
      <c r="M24" s="3">
        <f>'Financial - Bus'!M24+'Economic - Bus'!$A24*2*'Economic - Bus'!$L$2*'Environmental costs'!$B$25</f>
        <v>766759.67518221121</v>
      </c>
      <c r="N24" s="3">
        <f>'Financial - Bus'!N24+'Economic - Bus'!$A24*2*'Economic - Bus'!$L$2*'Environmental costs'!$B$25</f>
        <v>780174.24098985526</v>
      </c>
      <c r="O24" s="3">
        <f>'Financial - Bus'!O24+'Economic - Bus'!$A24*2*'Economic - Bus'!$L$2*'Environmental costs'!$B$25</f>
        <v>794125.3894298051</v>
      </c>
      <c r="P24" s="3">
        <f>'Financial - Bus'!P24+'Economic - Bus'!$A24*2*'Economic - Bus'!$L$2*'Environmental costs'!$B$25</f>
        <v>808634.58380735281</v>
      </c>
      <c r="Q24" s="3">
        <f>'Financial - Bus'!Q24+'Economic - Bus'!$A24*2*'Economic - Bus'!$L$2*'Environmental costs'!$B$25</f>
        <v>823724.14596000256</v>
      </c>
      <c r="R24" s="3">
        <f>'Financial - Bus'!R24+'Economic - Bus'!$A24*2*'Economic - Bus'!$L$2*'Environmental costs'!$B$25</f>
        <v>839417.29059875815</v>
      </c>
      <c r="S24" s="3">
        <f>'Financial - Bus'!S24+'Economic - Bus'!$A24*2*'Economic - Bus'!$L$2*'Environmental costs'!$B$25</f>
        <v>855738.16102306417</v>
      </c>
      <c r="T24" s="3">
        <f>'Financial - Bus'!T24+'Economic - Bus'!$A24*2*'Economic - Bus'!$L$2*'Environmental costs'!$B$25</f>
        <v>872711.86626434221</v>
      </c>
      <c r="U24" s="3">
        <f>'Financial - Bus'!U24+'Economic - Bus'!$A24*2*'Economic - Bus'!$L$2*'Environmental costs'!$B$25</f>
        <v>890364.51971527154</v>
      </c>
      <c r="V24" s="3">
        <f>'Financial - Bus'!V24+'Economic - Bus'!$A24*2*'Economic - Bus'!$L$2*'Environmental costs'!$B$25</f>
        <v>908723.27930423792</v>
      </c>
      <c r="W24" s="3">
        <f>'Financial - Bus'!W24+'Economic - Bus'!$A24*2*'Economic - Bus'!$L$2*'Environmental costs'!$B$25</f>
        <v>927816.38927676308</v>
      </c>
      <c r="X24" s="3">
        <f>'Financial - Bus'!X24+'Economic - Bus'!$A24*2*'Economic - Bus'!$L$2*'Environmental costs'!$B$25</f>
        <v>947673.22364818922</v>
      </c>
      <c r="Y24" s="3">
        <f>'Financial - Bus'!Y24+'Economic - Bus'!$A24*2*'Economic - Bus'!$L$2*'Environmental costs'!$B$25</f>
        <v>968324.33139447239</v>
      </c>
      <c r="Z24" s="3">
        <f>'Financial - Bus'!Z24+'Economic - Bus'!$A24*2*'Economic - Bus'!$L$2*'Environmental costs'!$B$25</f>
        <v>989801.4834506067</v>
      </c>
      <c r="AA24" s="3">
        <f>'Financial - Bus'!AA24+'Economic - Bus'!$A24*2*'Economic - Bus'!$L$2*'Environmental costs'!$B$25</f>
        <v>1012137.7215889866</v>
      </c>
      <c r="AB24" s="3">
        <f>'Financial - Bus'!AB24+'Economic - Bus'!$A24*2*'Economic - Bus'!$L$2*'Environmental costs'!$B$25</f>
        <v>1035367.4092529018</v>
      </c>
      <c r="AC24" s="3">
        <f>'Financial - Bus'!AC24+'Economic - Bus'!$A24*2*'Economic - Bus'!$L$2*'Environmental costs'!$B$25</f>
        <v>1059526.2844233732</v>
      </c>
      <c r="AD24" s="3">
        <f>'Financial - Bus'!AD24+'Economic - Bus'!$A24*2*'Economic - Bus'!$L$2*'Environmental costs'!$B$25</f>
        <v>1084651.5146006639</v>
      </c>
      <c r="AE24" s="3">
        <f>'Financial - Bus'!AE24+'Economic - Bus'!$A24*2*'Economic - Bus'!$L$2*'Environmental costs'!$B$25</f>
        <v>1110781.7539850459</v>
      </c>
      <c r="AF24" s="3">
        <f>'Financial - Bus'!AF24+'Economic - Bus'!$A24*2*'Economic - Bus'!$L$2*'Environmental costs'!$B$25</f>
        <v>1137957.2029448035</v>
      </c>
    </row>
    <row r="25" spans="1:32" x14ac:dyDescent="0.25">
      <c r="A25">
        <v>250</v>
      </c>
      <c r="B25" s="2">
        <f t="shared" si="0"/>
        <v>9781802.8188659362</v>
      </c>
      <c r="C25" s="3">
        <f>'Financial - Bus'!C25+'Economic - Bus'!$A25*2*'Economic - Bus'!$L$2*'Environmental costs'!$B$25</f>
        <v>685370.34374074079</v>
      </c>
      <c r="D25" s="3">
        <f>'Financial - Bus'!D25+'Economic - Bus'!$A25*2*'Economic - Bus'!$L$2*'Environmental costs'!$B$25</f>
        <v>694810.34374074079</v>
      </c>
      <c r="E25" s="3">
        <f>'Financial - Bus'!E25+'Economic - Bus'!$A25*2*'Economic - Bus'!$L$2*'Environmental costs'!$B$25</f>
        <v>704627.94374074077</v>
      </c>
      <c r="F25" s="3">
        <f>'Financial - Bus'!F25+'Economic - Bus'!$A25*2*'Economic - Bus'!$L$2*'Environmental costs'!$B$25</f>
        <v>714838.24774074077</v>
      </c>
      <c r="G25" s="3">
        <f>'Financial - Bus'!G25+'Economic - Bus'!$A25*2*'Economic - Bus'!$L$2*'Environmental costs'!$B$25</f>
        <v>725456.96390074084</v>
      </c>
      <c r="H25" s="3">
        <f>'Financial - Bus'!H25+'Economic - Bus'!$A25*2*'Economic - Bus'!$L$2*'Environmental costs'!$B$25</f>
        <v>736500.42870714085</v>
      </c>
      <c r="I25" s="3">
        <f>'Financial - Bus'!I25+'Economic - Bus'!$A25*2*'Economic - Bus'!$L$2*'Environmental costs'!$B$25</f>
        <v>747985.63210579683</v>
      </c>
      <c r="J25" s="3">
        <f>'Financial - Bus'!J25+'Economic - Bus'!$A25*2*'Economic - Bus'!$L$2*'Environmental costs'!$B$25</f>
        <v>759930.24364039907</v>
      </c>
      <c r="K25" s="3">
        <f>'Financial - Bus'!K25+'Economic - Bus'!$A25*2*'Economic - Bus'!$L$2*'Environmental costs'!$B$25</f>
        <v>772352.63963638549</v>
      </c>
      <c r="L25" s="3">
        <f>'Financial - Bus'!L25+'Economic - Bus'!$A25*2*'Economic - Bus'!$L$2*'Environmental costs'!$B$25</f>
        <v>785271.93147221126</v>
      </c>
      <c r="M25" s="3">
        <f>'Financial - Bus'!M25+'Economic - Bus'!$A25*2*'Economic - Bus'!$L$2*'Environmental costs'!$B$25</f>
        <v>798707.99498147005</v>
      </c>
      <c r="N25" s="3">
        <f>'Financial - Bus'!N25+'Economic - Bus'!$A25*2*'Economic - Bus'!$L$2*'Environmental costs'!$B$25</f>
        <v>812681.50103109924</v>
      </c>
      <c r="O25" s="3">
        <f>'Financial - Bus'!O25+'Economic - Bus'!$A25*2*'Economic - Bus'!$L$2*'Environmental costs'!$B$25</f>
        <v>827213.94732271368</v>
      </c>
      <c r="P25" s="3">
        <f>'Financial - Bus'!P25+'Economic - Bus'!$A25*2*'Economic - Bus'!$L$2*'Environmental costs'!$B$25</f>
        <v>842327.6914659926</v>
      </c>
      <c r="Q25" s="3">
        <f>'Financial - Bus'!Q25+'Economic - Bus'!$A25*2*'Economic - Bus'!$L$2*'Environmental costs'!$B$25</f>
        <v>858045.98537500261</v>
      </c>
      <c r="R25" s="3">
        <f>'Financial - Bus'!R25+'Economic - Bus'!$A25*2*'Economic - Bus'!$L$2*'Environmental costs'!$B$25</f>
        <v>874393.01104037312</v>
      </c>
      <c r="S25" s="3">
        <f>'Financial - Bus'!S25+'Economic - Bus'!$A25*2*'Economic - Bus'!$L$2*'Environmental costs'!$B$25</f>
        <v>891393.91773235844</v>
      </c>
      <c r="T25" s="3">
        <f>'Financial - Bus'!T25+'Economic - Bus'!$A25*2*'Economic - Bus'!$L$2*'Environmental costs'!$B$25</f>
        <v>909074.86069202318</v>
      </c>
      <c r="U25" s="3">
        <f>'Financial - Bus'!U25+'Economic - Bus'!$A25*2*'Economic - Bus'!$L$2*'Environmental costs'!$B$25</f>
        <v>927463.0413700745</v>
      </c>
      <c r="V25" s="3">
        <f>'Financial - Bus'!V25+'Economic - Bus'!$A25*2*'Economic - Bus'!$L$2*'Environmental costs'!$B$25</f>
        <v>946586.74927524792</v>
      </c>
      <c r="W25" s="3">
        <f>'Financial - Bus'!W25+'Economic - Bus'!$A25*2*'Economic - Bus'!$L$2*'Environmental costs'!$B$25</f>
        <v>966475.40549662814</v>
      </c>
      <c r="X25" s="3">
        <f>'Financial - Bus'!X25+'Economic - Bus'!$A25*2*'Economic - Bus'!$L$2*'Environmental costs'!$B$25</f>
        <v>987159.60796686378</v>
      </c>
      <c r="Y25" s="3">
        <f>'Financial - Bus'!Y25+'Economic - Bus'!$A25*2*'Economic - Bus'!$L$2*'Environmental costs'!$B$25</f>
        <v>1008671.1785359087</v>
      </c>
      <c r="Z25" s="3">
        <f>'Financial - Bus'!Z25+'Economic - Bus'!$A25*2*'Economic - Bus'!$L$2*'Environmental costs'!$B$25</f>
        <v>1031043.2119277153</v>
      </c>
      <c r="AA25" s="3">
        <f>'Financial - Bus'!AA25+'Economic - Bus'!$A25*2*'Economic - Bus'!$L$2*'Environmental costs'!$B$25</f>
        <v>1054310.1266551944</v>
      </c>
      <c r="AB25" s="3">
        <f>'Financial - Bus'!AB25+'Economic - Bus'!$A25*2*'Economic - Bus'!$L$2*'Environmental costs'!$B$25</f>
        <v>1078507.7179717727</v>
      </c>
      <c r="AC25" s="3">
        <f>'Financial - Bus'!AC25+'Economic - Bus'!$A25*2*'Economic - Bus'!$L$2*'Environmental costs'!$B$25</f>
        <v>1103673.2129410137</v>
      </c>
      <c r="AD25" s="3">
        <f>'Financial - Bus'!AD25+'Economic - Bus'!$A25*2*'Economic - Bus'!$L$2*'Environmental costs'!$B$25</f>
        <v>1129845.3277090248</v>
      </c>
      <c r="AE25" s="3">
        <f>'Financial - Bus'!AE25+'Economic - Bus'!$A25*2*'Economic - Bus'!$L$2*'Environmental costs'!$B$25</f>
        <v>1157064.3270677563</v>
      </c>
      <c r="AF25" s="3">
        <f>'Financial - Bus'!AF25+'Economic - Bus'!$A25*2*'Economic - Bus'!$L$2*'Environmental costs'!$B$25</f>
        <v>1185372.0864008372</v>
      </c>
    </row>
    <row r="26" spans="1:32" x14ac:dyDescent="0.25">
      <c r="A26">
        <v>260</v>
      </c>
      <c r="B26" s="2">
        <f t="shared" si="0"/>
        <v>10173074.931620572</v>
      </c>
      <c r="C26" s="3">
        <f>'Financial - Bus'!C26+'Economic - Bus'!$A26*2*'Economic - Bus'!$L$2*'Environmental costs'!$B$25</f>
        <v>712785.15749037033</v>
      </c>
      <c r="D26" s="3">
        <f>'Financial - Bus'!D26+'Economic - Bus'!$A26*2*'Economic - Bus'!$L$2*'Environmental costs'!$B$25</f>
        <v>722602.75749037042</v>
      </c>
      <c r="E26" s="3">
        <f>'Financial - Bus'!E26+'Economic - Bus'!$A26*2*'Economic - Bus'!$L$2*'Environmental costs'!$B$25</f>
        <v>732813.06149037043</v>
      </c>
      <c r="F26" s="3">
        <f>'Financial - Bus'!F26+'Economic - Bus'!$A26*2*'Economic - Bus'!$L$2*'Environmental costs'!$B$25</f>
        <v>743431.77765037038</v>
      </c>
      <c r="G26" s="3">
        <f>'Financial - Bus'!G26+'Economic - Bus'!$A26*2*'Economic - Bus'!$L$2*'Environmental costs'!$B$25</f>
        <v>754475.24245677039</v>
      </c>
      <c r="H26" s="3">
        <f>'Financial - Bus'!H26+'Economic - Bus'!$A26*2*'Economic - Bus'!$L$2*'Environmental costs'!$B$25</f>
        <v>765960.44585542649</v>
      </c>
      <c r="I26" s="3">
        <f>'Financial - Bus'!I26+'Economic - Bus'!$A26*2*'Economic - Bus'!$L$2*'Environmental costs'!$B$25</f>
        <v>777905.05739002873</v>
      </c>
      <c r="J26" s="3">
        <f>'Financial - Bus'!J26+'Economic - Bus'!$A26*2*'Economic - Bus'!$L$2*'Environmental costs'!$B$25</f>
        <v>790327.45338601503</v>
      </c>
      <c r="K26" s="3">
        <f>'Financial - Bus'!K26+'Economic - Bus'!$A26*2*'Economic - Bus'!$L$2*'Environmental costs'!$B$25</f>
        <v>803246.7452218408</v>
      </c>
      <c r="L26" s="3">
        <f>'Financial - Bus'!L26+'Economic - Bus'!$A26*2*'Economic - Bus'!$L$2*'Environmental costs'!$B$25</f>
        <v>816682.80873109971</v>
      </c>
      <c r="M26" s="3">
        <f>'Financial - Bus'!M26+'Economic - Bus'!$A26*2*'Economic - Bus'!$L$2*'Environmental costs'!$B$25</f>
        <v>830656.31478072889</v>
      </c>
      <c r="N26" s="3">
        <f>'Financial - Bus'!N26+'Economic - Bus'!$A26*2*'Economic - Bus'!$L$2*'Environmental costs'!$B$25</f>
        <v>845188.76107234322</v>
      </c>
      <c r="O26" s="3">
        <f>'Financial - Bus'!O26+'Economic - Bus'!$A26*2*'Economic - Bus'!$L$2*'Environmental costs'!$B$25</f>
        <v>860302.50521562214</v>
      </c>
      <c r="P26" s="3">
        <f>'Financial - Bus'!P26+'Economic - Bus'!$A26*2*'Economic - Bus'!$L$2*'Environmental costs'!$B$25</f>
        <v>876020.79912463226</v>
      </c>
      <c r="Q26" s="3">
        <f>'Financial - Bus'!Q26+'Economic - Bus'!$A26*2*'Economic - Bus'!$L$2*'Environmental costs'!$B$25</f>
        <v>892367.82479000266</v>
      </c>
      <c r="R26" s="3">
        <f>'Financial - Bus'!R26+'Economic - Bus'!$A26*2*'Economic - Bus'!$L$2*'Environmental costs'!$B$25</f>
        <v>909368.73148198798</v>
      </c>
      <c r="S26" s="3">
        <f>'Financial - Bus'!S26+'Economic - Bus'!$A26*2*'Economic - Bus'!$L$2*'Environmental costs'!$B$25</f>
        <v>927049.67444165284</v>
      </c>
      <c r="T26" s="3">
        <f>'Financial - Bus'!T26+'Economic - Bus'!$A26*2*'Economic - Bus'!$L$2*'Environmental costs'!$B$25</f>
        <v>945437.85511970415</v>
      </c>
      <c r="U26" s="3">
        <f>'Financial - Bus'!U26+'Economic - Bus'!$A26*2*'Economic - Bus'!$L$2*'Environmental costs'!$B$25</f>
        <v>964561.56302487745</v>
      </c>
      <c r="V26" s="3">
        <f>'Financial - Bus'!V26+'Economic - Bus'!$A26*2*'Economic - Bus'!$L$2*'Environmental costs'!$B$25</f>
        <v>984450.2192462578</v>
      </c>
      <c r="W26" s="3">
        <f>'Financial - Bus'!W26+'Economic - Bus'!$A26*2*'Economic - Bus'!$L$2*'Environmental costs'!$B$25</f>
        <v>1005134.4217164932</v>
      </c>
      <c r="X26" s="3">
        <f>'Financial - Bus'!X26+'Economic - Bus'!$A26*2*'Economic - Bus'!$L$2*'Environmental costs'!$B$25</f>
        <v>1026645.9922855383</v>
      </c>
      <c r="Y26" s="3">
        <f>'Financial - Bus'!Y26+'Economic - Bus'!$A26*2*'Economic - Bus'!$L$2*'Environmental costs'!$B$25</f>
        <v>1049018.025677345</v>
      </c>
      <c r="Z26" s="3">
        <f>'Financial - Bus'!Z26+'Economic - Bus'!$A26*2*'Economic - Bus'!$L$2*'Environmental costs'!$B$25</f>
        <v>1072284.940404824</v>
      </c>
      <c r="AA26" s="3">
        <f>'Financial - Bus'!AA26+'Economic - Bus'!$A26*2*'Economic - Bus'!$L$2*'Environmental costs'!$B$25</f>
        <v>1096482.5317214022</v>
      </c>
      <c r="AB26" s="3">
        <f>'Financial - Bus'!AB26+'Economic - Bus'!$A26*2*'Economic - Bus'!$L$2*'Environmental costs'!$B$25</f>
        <v>1121648.0266906435</v>
      </c>
      <c r="AC26" s="3">
        <f>'Financial - Bus'!AC26+'Economic - Bus'!$A26*2*'Economic - Bus'!$L$2*'Environmental costs'!$B$25</f>
        <v>1147820.1414586543</v>
      </c>
      <c r="AD26" s="3">
        <f>'Financial - Bus'!AD26+'Economic - Bus'!$A26*2*'Economic - Bus'!$L$2*'Environmental costs'!$B$25</f>
        <v>1175039.1408173856</v>
      </c>
      <c r="AE26" s="3">
        <f>'Financial - Bus'!AE26+'Economic - Bus'!$A26*2*'Economic - Bus'!$L$2*'Environmental costs'!$B$25</f>
        <v>1203346.9001504665</v>
      </c>
      <c r="AF26" s="3">
        <f>'Financial - Bus'!AF26+'Economic - Bus'!$A26*2*'Economic - Bus'!$L$2*'Environmental costs'!$B$25</f>
        <v>1232786.9698568704</v>
      </c>
    </row>
    <row r="27" spans="1:32" x14ac:dyDescent="0.25">
      <c r="A27">
        <v>270</v>
      </c>
      <c r="B27" s="2">
        <f t="shared" si="0"/>
        <v>10564347.044375215</v>
      </c>
      <c r="C27" s="3">
        <f>'Financial - Bus'!C27+'Economic - Bus'!$A27*2*'Economic - Bus'!$L$2*'Environmental costs'!$B$25</f>
        <v>740199.97123999998</v>
      </c>
      <c r="D27" s="3">
        <f>'Financial - Bus'!D27+'Economic - Bus'!$A27*2*'Economic - Bus'!$L$2*'Environmental costs'!$B$25</f>
        <v>750395.17123999994</v>
      </c>
      <c r="E27" s="3">
        <f>'Financial - Bus'!E27+'Economic - Bus'!$A27*2*'Economic - Bus'!$L$2*'Environmental costs'!$B$25</f>
        <v>760998.17924000008</v>
      </c>
      <c r="F27" s="3">
        <f>'Financial - Bus'!F27+'Economic - Bus'!$A27*2*'Economic - Bus'!$L$2*'Environmental costs'!$B$25</f>
        <v>772025.30755999999</v>
      </c>
      <c r="G27" s="3">
        <f>'Financial - Bus'!G27+'Economic - Bus'!$A27*2*'Economic - Bus'!$L$2*'Environmental costs'!$B$25</f>
        <v>783493.52101280005</v>
      </c>
      <c r="H27" s="3">
        <f>'Financial - Bus'!H27+'Economic - Bus'!$A27*2*'Economic - Bus'!$L$2*'Environmental costs'!$B$25</f>
        <v>795420.46300371212</v>
      </c>
      <c r="I27" s="3">
        <f>'Financial - Bus'!I27+'Economic - Bus'!$A27*2*'Economic - Bus'!$L$2*'Environmental costs'!$B$25</f>
        <v>807824.48267426051</v>
      </c>
      <c r="J27" s="3">
        <f>'Financial - Bus'!J27+'Economic - Bus'!$A27*2*'Economic - Bus'!$L$2*'Environmental costs'!$B$25</f>
        <v>820724.66313163086</v>
      </c>
      <c r="K27" s="3">
        <f>'Financial - Bus'!K27+'Economic - Bus'!$A27*2*'Economic - Bus'!$L$2*'Environmental costs'!$B$25</f>
        <v>834140.85080729623</v>
      </c>
      <c r="L27" s="3">
        <f>'Financial - Bus'!L27+'Economic - Bus'!$A27*2*'Economic - Bus'!$L$2*'Environmental costs'!$B$25</f>
        <v>848093.68598998815</v>
      </c>
      <c r="M27" s="3">
        <f>'Financial - Bus'!M27+'Economic - Bus'!$A27*2*'Economic - Bus'!$L$2*'Environmental costs'!$B$25</f>
        <v>862604.63457998761</v>
      </c>
      <c r="N27" s="3">
        <f>'Financial - Bus'!N27+'Economic - Bus'!$A27*2*'Economic - Bus'!$L$2*'Environmental costs'!$B$25</f>
        <v>877696.02111358719</v>
      </c>
      <c r="O27" s="3">
        <f>'Financial - Bus'!O27+'Economic - Bus'!$A27*2*'Economic - Bus'!$L$2*'Environmental costs'!$B$25</f>
        <v>893391.06310853071</v>
      </c>
      <c r="P27" s="3">
        <f>'Financial - Bus'!P27+'Economic - Bus'!$A27*2*'Economic - Bus'!$L$2*'Environmental costs'!$B$25</f>
        <v>909713.90678327193</v>
      </c>
      <c r="Q27" s="3">
        <f>'Financial - Bus'!Q27+'Economic - Bus'!$A27*2*'Economic - Bus'!$L$2*'Environmental costs'!$B$25</f>
        <v>926689.66420500283</v>
      </c>
      <c r="R27" s="3">
        <f>'Financial - Bus'!R27+'Economic - Bus'!$A27*2*'Economic - Bus'!$L$2*'Environmental costs'!$B$25</f>
        <v>944344.45192360284</v>
      </c>
      <c r="S27" s="3">
        <f>'Financial - Bus'!S27+'Economic - Bus'!$A27*2*'Economic - Bus'!$L$2*'Environmental costs'!$B$25</f>
        <v>962705.43115094712</v>
      </c>
      <c r="T27" s="3">
        <f>'Financial - Bus'!T27+'Economic - Bus'!$A27*2*'Economic - Bus'!$L$2*'Environmental costs'!$B$25</f>
        <v>981800.84954738501</v>
      </c>
      <c r="U27" s="3">
        <f>'Financial - Bus'!U27+'Economic - Bus'!$A27*2*'Economic - Bus'!$L$2*'Environmental costs'!$B$25</f>
        <v>1001660.0846796805</v>
      </c>
      <c r="V27" s="3">
        <f>'Financial - Bus'!V27+'Economic - Bus'!$A27*2*'Economic - Bus'!$L$2*'Environmental costs'!$B$25</f>
        <v>1022313.6892172677</v>
      </c>
      <c r="W27" s="3">
        <f>'Financial - Bus'!W27+'Economic - Bus'!$A27*2*'Economic - Bus'!$L$2*'Environmental costs'!$B$25</f>
        <v>1043793.4379363584</v>
      </c>
      <c r="X27" s="3">
        <f>'Financial - Bus'!X27+'Economic - Bus'!$A27*2*'Economic - Bus'!$L$2*'Environmental costs'!$B$25</f>
        <v>1066132.3766042129</v>
      </c>
      <c r="Y27" s="3">
        <f>'Financial - Bus'!Y27+'Economic - Bus'!$A27*2*'Economic - Bus'!$L$2*'Environmental costs'!$B$25</f>
        <v>1089364.8728187815</v>
      </c>
      <c r="Z27" s="3">
        <f>'Financial - Bus'!Z27+'Economic - Bus'!$A27*2*'Economic - Bus'!$L$2*'Environmental costs'!$B$25</f>
        <v>1113526.6688819325</v>
      </c>
      <c r="AA27" s="3">
        <f>'Financial - Bus'!AA27+'Economic - Bus'!$A27*2*'Economic - Bus'!$L$2*'Environmental costs'!$B$25</f>
        <v>1138654.9367876099</v>
      </c>
      <c r="AB27" s="3">
        <f>'Financial - Bus'!AB27+'Economic - Bus'!$A27*2*'Economic - Bus'!$L$2*'Environmental costs'!$B$25</f>
        <v>1164788.3354095146</v>
      </c>
      <c r="AC27" s="3">
        <f>'Financial - Bus'!AC27+'Economic - Bus'!$A27*2*'Economic - Bus'!$L$2*'Environmental costs'!$B$25</f>
        <v>1191967.0699762951</v>
      </c>
      <c r="AD27" s="3">
        <f>'Financial - Bus'!AD27+'Economic - Bus'!$A27*2*'Economic - Bus'!$L$2*'Environmental costs'!$B$25</f>
        <v>1220232.9539257467</v>
      </c>
      <c r="AE27" s="3">
        <f>'Financial - Bus'!AE27+'Economic - Bus'!$A27*2*'Economic - Bus'!$L$2*'Environmental costs'!$B$25</f>
        <v>1249629.4732331771</v>
      </c>
      <c r="AF27" s="3">
        <f>'Financial - Bus'!AF27+'Economic - Bus'!$A27*2*'Economic - Bus'!$L$2*'Environmental costs'!$B$25</f>
        <v>1280201.853312904</v>
      </c>
    </row>
    <row r="28" spans="1:32" x14ac:dyDescent="0.25">
      <c r="A28">
        <v>280</v>
      </c>
      <c r="B28" s="2">
        <f t="shared" si="0"/>
        <v>10955619.157129847</v>
      </c>
      <c r="C28" s="3">
        <f>'Financial - Bus'!C28+'Economic - Bus'!$A28*2*'Economic - Bus'!$L$2*'Environmental costs'!$B$25</f>
        <v>767614.78498962964</v>
      </c>
      <c r="D28" s="3">
        <f>'Financial - Bus'!D28+'Economic - Bus'!$A28*2*'Economic - Bus'!$L$2*'Environmental costs'!$B$25</f>
        <v>778187.58498962957</v>
      </c>
      <c r="E28" s="3">
        <f>'Financial - Bus'!E28+'Economic - Bus'!$A28*2*'Economic - Bus'!$L$2*'Environmental costs'!$B$25</f>
        <v>789183.29698962963</v>
      </c>
      <c r="F28" s="3">
        <f>'Financial - Bus'!F28+'Economic - Bus'!$A28*2*'Economic - Bus'!$L$2*'Environmental costs'!$B$25</f>
        <v>800618.83746962959</v>
      </c>
      <c r="G28" s="3">
        <f>'Financial - Bus'!G28+'Economic - Bus'!$A28*2*'Economic - Bus'!$L$2*'Environmental costs'!$B$25</f>
        <v>812511.79956882971</v>
      </c>
      <c r="H28" s="3">
        <f>'Financial - Bus'!H28+'Economic - Bus'!$A28*2*'Economic - Bus'!$L$2*'Environmental costs'!$B$25</f>
        <v>824880.48015199765</v>
      </c>
      <c r="I28" s="3">
        <f>'Financial - Bus'!I28+'Economic - Bus'!$A28*2*'Economic - Bus'!$L$2*'Environmental costs'!$B$25</f>
        <v>837743.9079584924</v>
      </c>
      <c r="J28" s="3">
        <f>'Financial - Bus'!J28+'Economic - Bus'!$A28*2*'Economic - Bus'!$L$2*'Environmental costs'!$B$25</f>
        <v>851121.87287724693</v>
      </c>
      <c r="K28" s="3">
        <f>'Financial - Bus'!K28+'Economic - Bus'!$A28*2*'Economic - Bus'!$L$2*'Environmental costs'!$B$25</f>
        <v>865034.95639275166</v>
      </c>
      <c r="L28" s="3">
        <f>'Financial - Bus'!L28+'Economic - Bus'!$A28*2*'Economic - Bus'!$L$2*'Environmental costs'!$B$25</f>
        <v>879504.5632488766</v>
      </c>
      <c r="M28" s="3">
        <f>'Financial - Bus'!M28+'Economic - Bus'!$A28*2*'Economic - Bus'!$L$2*'Environmental costs'!$B$25</f>
        <v>894552.95437924645</v>
      </c>
      <c r="N28" s="3">
        <f>'Financial - Bus'!N28+'Economic - Bus'!$A28*2*'Economic - Bus'!$L$2*'Environmental costs'!$B$25</f>
        <v>910203.28115483106</v>
      </c>
      <c r="O28" s="3">
        <f>'Financial - Bus'!O28+'Economic - Bus'!$A28*2*'Economic - Bus'!$L$2*'Environmental costs'!$B$25</f>
        <v>926479.62100143929</v>
      </c>
      <c r="P28" s="3">
        <f>'Financial - Bus'!P28+'Economic - Bus'!$A28*2*'Economic - Bus'!$L$2*'Environmental costs'!$B$25</f>
        <v>943407.0144419116</v>
      </c>
      <c r="Q28" s="3">
        <f>'Financial - Bus'!Q28+'Economic - Bus'!$A28*2*'Economic - Bus'!$L$2*'Environmental costs'!$B$25</f>
        <v>961011.50362000288</v>
      </c>
      <c r="R28" s="3">
        <f>'Financial - Bus'!R28+'Economic - Bus'!$A28*2*'Economic - Bus'!$L$2*'Environmental costs'!$B$25</f>
        <v>979320.17236521782</v>
      </c>
      <c r="S28" s="3">
        <f>'Financial - Bus'!S28+'Economic - Bus'!$A28*2*'Economic - Bus'!$L$2*'Environmental costs'!$B$25</f>
        <v>998361.18786024151</v>
      </c>
      <c r="T28" s="3">
        <f>'Financial - Bus'!T28+'Economic - Bus'!$A28*2*'Economic - Bus'!$L$2*'Environmental costs'!$B$25</f>
        <v>1018163.843975066</v>
      </c>
      <c r="U28" s="3">
        <f>'Financial - Bus'!U28+'Economic - Bus'!$A28*2*'Economic - Bus'!$L$2*'Environmental costs'!$B$25</f>
        <v>1038758.6063344835</v>
      </c>
      <c r="V28" s="3">
        <f>'Financial - Bus'!V28+'Economic - Bus'!$A28*2*'Economic - Bus'!$L$2*'Environmental costs'!$B$25</f>
        <v>1060177.1591882778</v>
      </c>
      <c r="W28" s="3">
        <f>'Financial - Bus'!W28+'Economic - Bus'!$A28*2*'Economic - Bus'!$L$2*'Environmental costs'!$B$25</f>
        <v>1082452.4541562237</v>
      </c>
      <c r="X28" s="3">
        <f>'Financial - Bus'!X28+'Economic - Bus'!$A28*2*'Economic - Bus'!$L$2*'Environmental costs'!$B$25</f>
        <v>1105618.7609228876</v>
      </c>
      <c r="Y28" s="3">
        <f>'Financial - Bus'!Y28+'Economic - Bus'!$A28*2*'Economic - Bus'!$L$2*'Environmental costs'!$B$25</f>
        <v>1129711.7199602178</v>
      </c>
      <c r="Z28" s="3">
        <f>'Financial - Bus'!Z28+'Economic - Bus'!$A28*2*'Economic - Bus'!$L$2*'Environmental costs'!$B$25</f>
        <v>1154768.3973590413</v>
      </c>
      <c r="AA28" s="3">
        <f>'Financial - Bus'!AA28+'Economic - Bus'!$A28*2*'Economic - Bus'!$L$2*'Environmental costs'!$B$25</f>
        <v>1180827.3418538177</v>
      </c>
      <c r="AB28" s="3">
        <f>'Financial - Bus'!AB28+'Economic - Bus'!$A28*2*'Economic - Bus'!$L$2*'Environmental costs'!$B$25</f>
        <v>1207928.6441283852</v>
      </c>
      <c r="AC28" s="3">
        <f>'Financial - Bus'!AC28+'Economic - Bus'!$A28*2*'Economic - Bus'!$L$2*'Environmental costs'!$B$25</f>
        <v>1236113.9984939357</v>
      </c>
      <c r="AD28" s="3">
        <f>'Financial - Bus'!AD28+'Economic - Bus'!$A28*2*'Economic - Bus'!$L$2*'Environmental costs'!$B$25</f>
        <v>1265426.7670341078</v>
      </c>
      <c r="AE28" s="3">
        <f>'Financial - Bus'!AE28+'Economic - Bus'!$A28*2*'Economic - Bus'!$L$2*'Environmental costs'!$B$25</f>
        <v>1295912.0463158872</v>
      </c>
      <c r="AF28" s="3">
        <f>'Financial - Bus'!AF28+'Economic - Bus'!$A28*2*'Economic - Bus'!$L$2*'Environmental costs'!$B$25</f>
        <v>1327616.7367689374</v>
      </c>
    </row>
    <row r="29" spans="1:32" x14ac:dyDescent="0.25">
      <c r="A29">
        <v>290</v>
      </c>
      <c r="B29" s="2">
        <f t="shared" si="0"/>
        <v>11346891.269884484</v>
      </c>
      <c r="C29" s="3">
        <f>'Financial - Bus'!C29+'Economic - Bus'!$A29*2*'Economic - Bus'!$L$2*'Environmental costs'!$B$25</f>
        <v>795029.59873925918</v>
      </c>
      <c r="D29" s="3">
        <f>'Financial - Bus'!D29+'Economic - Bus'!$A29*2*'Economic - Bus'!$L$2*'Environmental costs'!$B$25</f>
        <v>805979.9987392592</v>
      </c>
      <c r="E29" s="3">
        <f>'Financial - Bus'!E29+'Economic - Bus'!$A29*2*'Economic - Bus'!$L$2*'Environmental costs'!$B$25</f>
        <v>817368.41473925929</v>
      </c>
      <c r="F29" s="3">
        <f>'Financial - Bus'!F29+'Economic - Bus'!$A29*2*'Economic - Bus'!$L$2*'Environmental costs'!$B$25</f>
        <v>829212.3673792592</v>
      </c>
      <c r="G29" s="3">
        <f>'Financial - Bus'!G29+'Economic - Bus'!$A29*2*'Economic - Bus'!$L$2*'Environmental costs'!$B$25</f>
        <v>841530.07812485925</v>
      </c>
      <c r="H29" s="3">
        <f>'Financial - Bus'!H29+'Economic - Bus'!$A29*2*'Economic - Bus'!$L$2*'Environmental costs'!$B$25</f>
        <v>854340.49730028328</v>
      </c>
      <c r="I29" s="3">
        <f>'Financial - Bus'!I29+'Economic - Bus'!$A29*2*'Economic - Bus'!$L$2*'Environmental costs'!$B$25</f>
        <v>867663.3332427243</v>
      </c>
      <c r="J29" s="3">
        <f>'Financial - Bus'!J29+'Economic - Bus'!$A29*2*'Economic - Bus'!$L$2*'Environmental costs'!$B$25</f>
        <v>881519.08262286289</v>
      </c>
      <c r="K29" s="3">
        <f>'Financial - Bus'!K29+'Economic - Bus'!$A29*2*'Economic - Bus'!$L$2*'Environmental costs'!$B$25</f>
        <v>895929.06197820709</v>
      </c>
      <c r="L29" s="3">
        <f>'Financial - Bus'!L29+'Economic - Bus'!$A29*2*'Economic - Bus'!$L$2*'Environmental costs'!$B$25</f>
        <v>910915.44050776504</v>
      </c>
      <c r="M29" s="3">
        <f>'Financial - Bus'!M29+'Economic - Bus'!$A29*2*'Economic - Bus'!$L$2*'Environmental costs'!$B$25</f>
        <v>926501.27417850518</v>
      </c>
      <c r="N29" s="3">
        <f>'Financial - Bus'!N29+'Economic - Bus'!$A29*2*'Economic - Bus'!$L$2*'Environmental costs'!$B$25</f>
        <v>942710.54119607504</v>
      </c>
      <c r="O29" s="3">
        <f>'Financial - Bus'!O29+'Economic - Bus'!$A29*2*'Economic - Bus'!$L$2*'Environmental costs'!$B$25</f>
        <v>959568.17889434774</v>
      </c>
      <c r="P29" s="3">
        <f>'Financial - Bus'!P29+'Economic - Bus'!$A29*2*'Economic - Bus'!$L$2*'Environmental costs'!$B$25</f>
        <v>977100.12210055126</v>
      </c>
      <c r="Q29" s="3">
        <f>'Financial - Bus'!Q29+'Economic - Bus'!$A29*2*'Economic - Bus'!$L$2*'Environmental costs'!$B$25</f>
        <v>995333.34303500294</v>
      </c>
      <c r="R29" s="3">
        <f>'Financial - Bus'!R29+'Economic - Bus'!$A29*2*'Economic - Bus'!$L$2*'Environmental costs'!$B$25</f>
        <v>1014295.8928068327</v>
      </c>
      <c r="S29" s="3">
        <f>'Financial - Bus'!S29+'Economic - Bus'!$A29*2*'Economic - Bus'!$L$2*'Environmental costs'!$B$25</f>
        <v>1034016.9445695358</v>
      </c>
      <c r="T29" s="3">
        <f>'Financial - Bus'!T29+'Economic - Bus'!$A29*2*'Economic - Bus'!$L$2*'Environmental costs'!$B$25</f>
        <v>1054526.8384027469</v>
      </c>
      <c r="U29" s="3">
        <f>'Financial - Bus'!U29+'Economic - Bus'!$A29*2*'Economic - Bus'!$L$2*'Environmental costs'!$B$25</f>
        <v>1075857.1279892863</v>
      </c>
      <c r="V29" s="3">
        <f>'Financial - Bus'!V29+'Economic - Bus'!$A29*2*'Economic - Bus'!$L$2*'Environmental costs'!$B$25</f>
        <v>1098040.6291592875</v>
      </c>
      <c r="W29" s="3">
        <f>'Financial - Bus'!W29+'Economic - Bus'!$A29*2*'Economic - Bus'!$L$2*'Environmental costs'!$B$25</f>
        <v>1121111.4703760887</v>
      </c>
      <c r="X29" s="3">
        <f>'Financial - Bus'!X29+'Economic - Bus'!$A29*2*'Economic - Bus'!$L$2*'Environmental costs'!$B$25</f>
        <v>1145105.145241562</v>
      </c>
      <c r="Y29" s="3">
        <f>'Financial - Bus'!Y29+'Economic - Bus'!$A29*2*'Economic - Bus'!$L$2*'Environmental costs'!$B$25</f>
        <v>1170058.5671016541</v>
      </c>
      <c r="Z29" s="3">
        <f>'Financial - Bus'!Z29+'Economic - Bus'!$A29*2*'Economic - Bus'!$L$2*'Environmental costs'!$B$25</f>
        <v>1196010.1258361498</v>
      </c>
      <c r="AA29" s="3">
        <f>'Financial - Bus'!AA29+'Economic - Bus'!$A29*2*'Economic - Bus'!$L$2*'Environmental costs'!$B$25</f>
        <v>1222999.7469200254</v>
      </c>
      <c r="AB29" s="3">
        <f>'Financial - Bus'!AB29+'Economic - Bus'!$A29*2*'Economic - Bus'!$L$2*'Environmental costs'!$B$25</f>
        <v>1251068.9528472563</v>
      </c>
      <c r="AC29" s="3">
        <f>'Financial - Bus'!AC29+'Economic - Bus'!$A29*2*'Economic - Bus'!$L$2*'Environmental costs'!$B$25</f>
        <v>1280260.927011576</v>
      </c>
      <c r="AD29" s="3">
        <f>'Financial - Bus'!AD29+'Economic - Bus'!$A29*2*'Economic - Bus'!$L$2*'Environmental costs'!$B$25</f>
        <v>1310620.5801424687</v>
      </c>
      <c r="AE29" s="3">
        <f>'Financial - Bus'!AE29+'Economic - Bus'!$A29*2*'Economic - Bus'!$L$2*'Environmental costs'!$B$25</f>
        <v>1342194.6193985974</v>
      </c>
      <c r="AF29" s="3">
        <f>'Financial - Bus'!AF29+'Economic - Bus'!$A29*2*'Economic - Bus'!$L$2*'Environmental costs'!$B$25</f>
        <v>1375031.6202249711</v>
      </c>
    </row>
    <row r="30" spans="1:32" x14ac:dyDescent="0.25">
      <c r="A30">
        <v>300</v>
      </c>
      <c r="B30" s="2">
        <f t="shared" si="0"/>
        <v>11738163.382639121</v>
      </c>
      <c r="C30" s="3">
        <f>'Financial - Bus'!C30+'Economic - Bus'!$A30*2*'Economic - Bus'!$L$2*'Environmental costs'!$B$25</f>
        <v>822444.41248888895</v>
      </c>
      <c r="D30" s="3">
        <f>'Financial - Bus'!D30+'Economic - Bus'!$A30*2*'Economic - Bus'!$L$2*'Environmental costs'!$B$25</f>
        <v>833772.41248888895</v>
      </c>
      <c r="E30" s="3">
        <f>'Financial - Bus'!E30+'Economic - Bus'!$A30*2*'Economic - Bus'!$L$2*'Environmental costs'!$B$25</f>
        <v>845553.53248888906</v>
      </c>
      <c r="F30" s="3">
        <f>'Financial - Bus'!F30+'Economic - Bus'!$A30*2*'Economic - Bus'!$L$2*'Environmental costs'!$B$25</f>
        <v>857805.89728888893</v>
      </c>
      <c r="G30" s="3">
        <f>'Financial - Bus'!G30+'Economic - Bus'!$A30*2*'Economic - Bus'!$L$2*'Environmental costs'!$B$25</f>
        <v>870548.35668088892</v>
      </c>
      <c r="H30" s="3">
        <f>'Financial - Bus'!H30+'Economic - Bus'!$A30*2*'Economic - Bus'!$L$2*'Environmental costs'!$B$25</f>
        <v>883800.51444856892</v>
      </c>
      <c r="I30" s="3">
        <f>'Financial - Bus'!I30+'Economic - Bus'!$A30*2*'Economic - Bus'!$L$2*'Environmental costs'!$B$25</f>
        <v>897582.7585269562</v>
      </c>
      <c r="J30" s="3">
        <f>'Financial - Bus'!J30+'Economic - Bus'!$A30*2*'Economic - Bus'!$L$2*'Environmental costs'!$B$25</f>
        <v>911916.29236847884</v>
      </c>
      <c r="K30" s="3">
        <f>'Financial - Bus'!K30+'Economic - Bus'!$A30*2*'Economic - Bus'!$L$2*'Environmental costs'!$B$25</f>
        <v>926823.16756366263</v>
      </c>
      <c r="L30" s="3">
        <f>'Financial - Bus'!L30+'Economic - Bus'!$A30*2*'Economic - Bus'!$L$2*'Environmental costs'!$B$25</f>
        <v>942326.31776665361</v>
      </c>
      <c r="M30" s="3">
        <f>'Financial - Bus'!M30+'Economic - Bus'!$A30*2*'Economic - Bus'!$L$2*'Environmental costs'!$B$25</f>
        <v>958449.59397776402</v>
      </c>
      <c r="N30" s="3">
        <f>'Financial - Bus'!N30+'Economic - Bus'!$A30*2*'Economic - Bus'!$L$2*'Environmental costs'!$B$25</f>
        <v>975217.80123731913</v>
      </c>
      <c r="O30" s="3">
        <f>'Financial - Bus'!O30+'Economic - Bus'!$A30*2*'Economic - Bus'!$L$2*'Environmental costs'!$B$25</f>
        <v>992656.73678725632</v>
      </c>
      <c r="P30" s="3">
        <f>'Financial - Bus'!P30+'Economic - Bus'!$A30*2*'Economic - Bus'!$L$2*'Environmental costs'!$B$25</f>
        <v>1010793.2297591912</v>
      </c>
      <c r="Q30" s="3">
        <f>'Financial - Bus'!Q30+'Economic - Bus'!$A30*2*'Economic - Bus'!$L$2*'Environmental costs'!$B$25</f>
        <v>1029655.1824500032</v>
      </c>
      <c r="R30" s="3">
        <f>'Financial - Bus'!R30+'Economic - Bus'!$A30*2*'Economic - Bus'!$L$2*'Environmental costs'!$B$25</f>
        <v>1049271.6132484477</v>
      </c>
      <c r="S30" s="3">
        <f>'Financial - Bus'!S30+'Economic - Bus'!$A30*2*'Economic - Bus'!$L$2*'Environmental costs'!$B$25</f>
        <v>1069672.7012788302</v>
      </c>
      <c r="T30" s="3">
        <f>'Financial - Bus'!T30+'Economic - Bus'!$A30*2*'Economic - Bus'!$L$2*'Environmental costs'!$B$25</f>
        <v>1090889.8328304279</v>
      </c>
      <c r="U30" s="3">
        <f>'Financial - Bus'!U30+'Economic - Bus'!$A30*2*'Economic - Bus'!$L$2*'Environmental costs'!$B$25</f>
        <v>1112955.6496440894</v>
      </c>
      <c r="V30" s="3">
        <f>'Financial - Bus'!V30+'Economic - Bus'!$A30*2*'Economic - Bus'!$L$2*'Environmental costs'!$B$25</f>
        <v>1135904.0991302975</v>
      </c>
      <c r="W30" s="3">
        <f>'Financial - Bus'!W30+'Economic - Bus'!$A30*2*'Economic - Bus'!$L$2*'Environmental costs'!$B$25</f>
        <v>1159770.4865959538</v>
      </c>
      <c r="X30" s="3">
        <f>'Financial - Bus'!X30+'Economic - Bus'!$A30*2*'Economic - Bus'!$L$2*'Environmental costs'!$B$25</f>
        <v>1184591.5295602365</v>
      </c>
      <c r="Y30" s="3">
        <f>'Financial - Bus'!Y30+'Economic - Bus'!$A30*2*'Economic - Bus'!$L$2*'Environmental costs'!$B$25</f>
        <v>1210405.4142430904</v>
      </c>
      <c r="Z30" s="3">
        <f>'Financial - Bus'!Z30+'Economic - Bus'!$A30*2*'Economic - Bus'!$L$2*'Environmental costs'!$B$25</f>
        <v>1237251.8543132583</v>
      </c>
      <c r="AA30" s="3">
        <f>'Financial - Bus'!AA30+'Economic - Bus'!$A30*2*'Economic - Bus'!$L$2*'Environmental costs'!$B$25</f>
        <v>1265172.1519862332</v>
      </c>
      <c r="AB30" s="3">
        <f>'Financial - Bus'!AB30+'Economic - Bus'!$A30*2*'Economic - Bus'!$L$2*'Environmental costs'!$B$25</f>
        <v>1294209.2615661272</v>
      </c>
      <c r="AC30" s="3">
        <f>'Financial - Bus'!AC30+'Economic - Bus'!$A30*2*'Economic - Bus'!$L$2*'Environmental costs'!$B$25</f>
        <v>1324407.8555292166</v>
      </c>
      <c r="AD30" s="3">
        <f>'Financial - Bus'!AD30+'Economic - Bus'!$A30*2*'Economic - Bus'!$L$2*'Environmental costs'!$B$25</f>
        <v>1355814.3932508295</v>
      </c>
      <c r="AE30" s="3">
        <f>'Financial - Bus'!AE30+'Economic - Bus'!$A30*2*'Economic - Bus'!$L$2*'Environmental costs'!$B$25</f>
        <v>1388477.1924813075</v>
      </c>
      <c r="AF30" s="3">
        <f>'Financial - Bus'!AF30+'Economic - Bus'!$A30*2*'Economic - Bus'!$L$2*'Environmental costs'!$B$25</f>
        <v>1422446.5036810043</v>
      </c>
    </row>
    <row r="31" spans="1:32" x14ac:dyDescent="0.25">
      <c r="A31">
        <v>310</v>
      </c>
      <c r="B31" s="2">
        <f t="shared" si="0"/>
        <v>12129435.495393761</v>
      </c>
      <c r="C31" s="3">
        <f>'Financial - Bus'!C31+'Economic - Bus'!$A31*2*'Economic - Bus'!$L$2*'Environmental costs'!$B$25</f>
        <v>849859.22623851849</v>
      </c>
      <c r="D31" s="3">
        <f>'Financial - Bus'!D31+'Economic - Bus'!$A31*2*'Economic - Bus'!$L$2*'Environmental costs'!$B$25</f>
        <v>861564.82623851858</v>
      </c>
      <c r="E31" s="3">
        <f>'Financial - Bus'!E31+'Economic - Bus'!$A31*2*'Economic - Bus'!$L$2*'Environmental costs'!$B$25</f>
        <v>873738.6502385186</v>
      </c>
      <c r="F31" s="3">
        <f>'Financial - Bus'!F31+'Economic - Bus'!$A31*2*'Economic - Bus'!$L$2*'Environmental costs'!$B$25</f>
        <v>886399.42719851853</v>
      </c>
      <c r="G31" s="3">
        <f>'Financial - Bus'!G31+'Economic - Bus'!$A31*2*'Economic - Bus'!$L$2*'Environmental costs'!$B$25</f>
        <v>899566.63523691869</v>
      </c>
      <c r="H31" s="3">
        <f>'Financial - Bus'!H31+'Economic - Bus'!$A31*2*'Economic - Bus'!$L$2*'Environmental costs'!$B$25</f>
        <v>913260.53159685456</v>
      </c>
      <c r="I31" s="3">
        <f>'Financial - Bus'!I31+'Economic - Bus'!$A31*2*'Economic - Bus'!$L$2*'Environmental costs'!$B$25</f>
        <v>927502.18381118821</v>
      </c>
      <c r="J31" s="3">
        <f>'Financial - Bus'!J31+'Economic - Bus'!$A31*2*'Economic - Bus'!$L$2*'Environmental costs'!$B$25</f>
        <v>942313.50211409479</v>
      </c>
      <c r="K31" s="3">
        <f>'Financial - Bus'!K31+'Economic - Bus'!$A31*2*'Economic - Bus'!$L$2*'Environmental costs'!$B$25</f>
        <v>957717.27314911806</v>
      </c>
      <c r="L31" s="3">
        <f>'Financial - Bus'!L31+'Economic - Bus'!$A31*2*'Economic - Bus'!$L$2*'Environmental costs'!$B$25</f>
        <v>973737.19502554205</v>
      </c>
      <c r="M31" s="3">
        <f>'Financial - Bus'!M31+'Economic - Bus'!$A31*2*'Economic - Bus'!$L$2*'Environmental costs'!$B$25</f>
        <v>990397.91377702286</v>
      </c>
      <c r="N31" s="3">
        <f>'Financial - Bus'!N31+'Economic - Bus'!$A31*2*'Economic - Bus'!$L$2*'Environmental costs'!$B$25</f>
        <v>1007725.061278563</v>
      </c>
      <c r="O31" s="3">
        <f>'Financial - Bus'!O31+'Economic - Bus'!$A31*2*'Economic - Bus'!$L$2*'Environmental costs'!$B$25</f>
        <v>1025745.2946801649</v>
      </c>
      <c r="P31" s="3">
        <f>'Financial - Bus'!P31+'Economic - Bus'!$A31*2*'Economic - Bus'!$L$2*'Environmental costs'!$B$25</f>
        <v>1044486.3374178307</v>
      </c>
      <c r="Q31" s="3">
        <f>'Financial - Bus'!Q31+'Economic - Bus'!$A31*2*'Economic - Bus'!$L$2*'Environmental costs'!$B$25</f>
        <v>1063977.0218650033</v>
      </c>
      <c r="R31" s="3">
        <f>'Financial - Bus'!R31+'Economic - Bus'!$A31*2*'Economic - Bus'!$L$2*'Environmental costs'!$B$25</f>
        <v>1084247.3336900626</v>
      </c>
      <c r="S31" s="3">
        <f>'Financial - Bus'!S31+'Economic - Bus'!$A31*2*'Economic - Bus'!$L$2*'Environmental costs'!$B$25</f>
        <v>1105328.4579881246</v>
      </c>
      <c r="T31" s="3">
        <f>'Financial - Bus'!T31+'Economic - Bus'!$A31*2*'Economic - Bus'!$L$2*'Environmental costs'!$B$25</f>
        <v>1127252.8272581089</v>
      </c>
      <c r="U31" s="3">
        <f>'Financial - Bus'!U31+'Economic - Bus'!$A31*2*'Economic - Bus'!$L$2*'Environmental costs'!$B$25</f>
        <v>1150054.1712988925</v>
      </c>
      <c r="V31" s="3">
        <f>'Financial - Bus'!V31+'Economic - Bus'!$A31*2*'Economic - Bus'!$L$2*'Environmental costs'!$B$25</f>
        <v>1173767.5691013073</v>
      </c>
      <c r="W31" s="3">
        <f>'Financial - Bus'!W31+'Economic - Bus'!$A31*2*'Economic - Bus'!$L$2*'Environmental costs'!$B$25</f>
        <v>1198429.5028158191</v>
      </c>
      <c r="X31" s="3">
        <f>'Financial - Bus'!X31+'Economic - Bus'!$A31*2*'Economic - Bus'!$L$2*'Environmental costs'!$B$25</f>
        <v>1224077.9138789112</v>
      </c>
      <c r="Y31" s="3">
        <f>'Financial - Bus'!Y31+'Economic - Bus'!$A31*2*'Economic - Bus'!$L$2*'Environmental costs'!$B$25</f>
        <v>1250752.261384527</v>
      </c>
      <c r="Z31" s="3">
        <f>'Financial - Bus'!Z31+'Economic - Bus'!$A31*2*'Economic - Bus'!$L$2*'Environmental costs'!$B$25</f>
        <v>1278493.5827903671</v>
      </c>
      <c r="AA31" s="3">
        <f>'Financial - Bus'!AA31+'Economic - Bus'!$A31*2*'Economic - Bus'!$L$2*'Environmental costs'!$B$25</f>
        <v>1307344.5570524412</v>
      </c>
      <c r="AB31" s="3">
        <f>'Financial - Bus'!AB31+'Economic - Bus'!$A31*2*'Economic - Bus'!$L$2*'Environmental costs'!$B$25</f>
        <v>1337349.5702849983</v>
      </c>
      <c r="AC31" s="3">
        <f>'Financial - Bus'!AC31+'Economic - Bus'!$A31*2*'Economic - Bus'!$L$2*'Environmental costs'!$B$25</f>
        <v>1368554.7840468574</v>
      </c>
      <c r="AD31" s="3">
        <f>'Financial - Bus'!AD31+'Economic - Bus'!$A31*2*'Economic - Bus'!$L$2*'Environmental costs'!$B$25</f>
        <v>1401008.2063591909</v>
      </c>
      <c r="AE31" s="3">
        <f>'Financial - Bus'!AE31+'Economic - Bus'!$A31*2*'Economic - Bus'!$L$2*'Environmental costs'!$B$25</f>
        <v>1434759.7655640179</v>
      </c>
      <c r="AF31" s="3">
        <f>'Financial - Bus'!AF31+'Economic - Bus'!$A31*2*'Economic - Bus'!$L$2*'Environmental costs'!$B$25</f>
        <v>1469861.3871370379</v>
      </c>
    </row>
    <row r="32" spans="1:32" x14ac:dyDescent="0.25">
      <c r="A32">
        <v>320</v>
      </c>
      <c r="B32" s="2">
        <f t="shared" si="0"/>
        <v>12520707.608148394</v>
      </c>
      <c r="C32" s="3">
        <f>'Financial - Bus'!C32+'Economic - Bus'!$A32*2*'Economic - Bus'!$L$2*'Environmental costs'!$B$25</f>
        <v>877274.03998814803</v>
      </c>
      <c r="D32" s="3">
        <f>'Financial - Bus'!D32+'Economic - Bus'!$A32*2*'Economic - Bus'!$L$2*'Environmental costs'!$B$25</f>
        <v>889357.23998814821</v>
      </c>
      <c r="E32" s="3">
        <f>'Financial - Bus'!E32+'Economic - Bus'!$A32*2*'Economic - Bus'!$L$2*'Environmental costs'!$B$25</f>
        <v>901923.76798814815</v>
      </c>
      <c r="F32" s="3">
        <f>'Financial - Bus'!F32+'Economic - Bus'!$A32*2*'Economic - Bus'!$L$2*'Environmental costs'!$B$25</f>
        <v>914992.95710814814</v>
      </c>
      <c r="G32" s="3">
        <f>'Financial - Bus'!G32+'Economic - Bus'!$A32*2*'Economic - Bus'!$L$2*'Environmental costs'!$B$25</f>
        <v>928584.91379294824</v>
      </c>
      <c r="H32" s="3">
        <f>'Financial - Bus'!H32+'Economic - Bus'!$A32*2*'Economic - Bus'!$L$2*'Environmental costs'!$B$25</f>
        <v>942720.5487451402</v>
      </c>
      <c r="I32" s="3">
        <f>'Financial - Bus'!I32+'Economic - Bus'!$A32*2*'Economic - Bus'!$L$2*'Environmental costs'!$B$25</f>
        <v>957421.60909541999</v>
      </c>
      <c r="J32" s="3">
        <f>'Financial - Bus'!J32+'Economic - Bus'!$A32*2*'Economic - Bus'!$L$2*'Environmental costs'!$B$25</f>
        <v>972710.71185971075</v>
      </c>
      <c r="K32" s="3">
        <f>'Financial - Bus'!K32+'Economic - Bus'!$A32*2*'Economic - Bus'!$L$2*'Environmental costs'!$B$25</f>
        <v>988611.37873457326</v>
      </c>
      <c r="L32" s="3">
        <f>'Financial - Bus'!L32+'Economic - Bus'!$A32*2*'Economic - Bus'!$L$2*'Environmental costs'!$B$25</f>
        <v>1005148.0722844303</v>
      </c>
      <c r="M32" s="3">
        <f>'Financial - Bus'!M32+'Economic - Bus'!$A32*2*'Economic - Bus'!$L$2*'Environmental costs'!$B$25</f>
        <v>1022346.2335762817</v>
      </c>
      <c r="N32" s="3">
        <f>'Financial - Bus'!N32+'Economic - Bus'!$A32*2*'Economic - Bus'!$L$2*'Environmental costs'!$B$25</f>
        <v>1040232.3213198069</v>
      </c>
      <c r="O32" s="3">
        <f>'Financial - Bus'!O32+'Economic - Bus'!$A32*2*'Economic - Bus'!$L$2*'Environmental costs'!$B$25</f>
        <v>1058833.8525730735</v>
      </c>
      <c r="P32" s="3">
        <f>'Financial - Bus'!P32+'Economic - Bus'!$A32*2*'Economic - Bus'!$L$2*'Environmental costs'!$B$25</f>
        <v>1078179.4450764705</v>
      </c>
      <c r="Q32" s="3">
        <f>'Financial - Bus'!Q32+'Economic - Bus'!$A32*2*'Economic - Bus'!$L$2*'Environmental costs'!$B$25</f>
        <v>1098298.8612800033</v>
      </c>
      <c r="R32" s="3">
        <f>'Financial - Bus'!R32+'Economic - Bus'!$A32*2*'Economic - Bus'!$L$2*'Environmental costs'!$B$25</f>
        <v>1119223.0541316774</v>
      </c>
      <c r="S32" s="3">
        <f>'Financial - Bus'!S32+'Economic - Bus'!$A32*2*'Economic - Bus'!$L$2*'Environmental costs'!$B$25</f>
        <v>1140984.2146974187</v>
      </c>
      <c r="T32" s="3">
        <f>'Financial - Bus'!T32+'Economic - Bus'!$A32*2*'Economic - Bus'!$L$2*'Environmental costs'!$B$25</f>
        <v>1163615.8216857896</v>
      </c>
      <c r="U32" s="3">
        <f>'Financial - Bus'!U32+'Economic - Bus'!$A32*2*'Economic - Bus'!$L$2*'Environmental costs'!$B$25</f>
        <v>1187152.6929536953</v>
      </c>
      <c r="V32" s="3">
        <f>'Financial - Bus'!V32+'Economic - Bus'!$A32*2*'Economic - Bus'!$L$2*'Environmental costs'!$B$25</f>
        <v>1211631.0390723173</v>
      </c>
      <c r="W32" s="3">
        <f>'Financial - Bus'!W32+'Economic - Bus'!$A32*2*'Economic - Bus'!$L$2*'Environmental costs'!$B$25</f>
        <v>1237088.5190356839</v>
      </c>
      <c r="X32" s="3">
        <f>'Financial - Bus'!X32+'Economic - Bus'!$A32*2*'Economic - Bus'!$L$2*'Environmental costs'!$B$25</f>
        <v>1263564.2981975854</v>
      </c>
      <c r="Y32" s="3">
        <f>'Financial - Bus'!Y32+'Economic - Bus'!$A32*2*'Economic - Bus'!$L$2*'Environmental costs'!$B$25</f>
        <v>1291099.108525963</v>
      </c>
      <c r="Z32" s="3">
        <f>'Financial - Bus'!Z32+'Economic - Bus'!$A32*2*'Economic - Bus'!$L$2*'Environmental costs'!$B$25</f>
        <v>1319735.3112674754</v>
      </c>
      <c r="AA32" s="3">
        <f>'Financial - Bus'!AA32+'Economic - Bus'!$A32*2*'Economic - Bus'!$L$2*'Environmental costs'!$B$25</f>
        <v>1349516.9621186487</v>
      </c>
      <c r="AB32" s="3">
        <f>'Financial - Bus'!AB32+'Economic - Bus'!$A32*2*'Economic - Bus'!$L$2*'Environmental costs'!$B$25</f>
        <v>1380489.8790038689</v>
      </c>
      <c r="AC32" s="3">
        <f>'Financial - Bus'!AC32+'Economic - Bus'!$A32*2*'Economic - Bus'!$L$2*'Environmental costs'!$B$25</f>
        <v>1412701.7125644977</v>
      </c>
      <c r="AD32" s="3">
        <f>'Financial - Bus'!AD32+'Economic - Bus'!$A32*2*'Economic - Bus'!$L$2*'Environmental costs'!$B$25</f>
        <v>1446202.0194675517</v>
      </c>
      <c r="AE32" s="3">
        <f>'Financial - Bus'!AE32+'Economic - Bus'!$A32*2*'Economic - Bus'!$L$2*'Environmental costs'!$B$25</f>
        <v>1481042.3386467281</v>
      </c>
      <c r="AF32" s="3">
        <f>'Financial - Bus'!AF32+'Economic - Bus'!$A32*2*'Economic - Bus'!$L$2*'Environmental costs'!$B$25</f>
        <v>1517276.2705930714</v>
      </c>
    </row>
    <row r="33" spans="1:32" x14ac:dyDescent="0.25">
      <c r="A33">
        <v>330</v>
      </c>
      <c r="B33" s="2">
        <f t="shared" si="0"/>
        <v>12911979.720903033</v>
      </c>
      <c r="C33" s="3">
        <f>'Financial - Bus'!C33+'Economic - Bus'!$A33*2*'Economic - Bus'!$L$2*'Environmental costs'!$B$25</f>
        <v>904688.8537377778</v>
      </c>
      <c r="D33" s="3">
        <f>'Financial - Bus'!D33+'Economic - Bus'!$A33*2*'Economic - Bus'!$L$2*'Environmental costs'!$B$25</f>
        <v>917149.65373777784</v>
      </c>
      <c r="E33" s="3">
        <f>'Financial - Bus'!E33+'Economic - Bus'!$A33*2*'Economic - Bus'!$L$2*'Environmental costs'!$B$25</f>
        <v>930108.88573777792</v>
      </c>
      <c r="F33" s="3">
        <f>'Financial - Bus'!F33+'Economic - Bus'!$A33*2*'Economic - Bus'!$L$2*'Environmental costs'!$B$25</f>
        <v>943586.48701777775</v>
      </c>
      <c r="G33" s="3">
        <f>'Financial - Bus'!G33+'Economic - Bus'!$A33*2*'Economic - Bus'!$L$2*'Environmental costs'!$B$25</f>
        <v>957603.19234897778</v>
      </c>
      <c r="H33" s="3">
        <f>'Financial - Bus'!H33+'Economic - Bus'!$A33*2*'Economic - Bus'!$L$2*'Environmental costs'!$B$25</f>
        <v>972180.56589342584</v>
      </c>
      <c r="I33" s="3">
        <f>'Financial - Bus'!I33+'Economic - Bus'!$A33*2*'Economic - Bus'!$L$2*'Environmental costs'!$B$25</f>
        <v>987341.03437965177</v>
      </c>
      <c r="J33" s="3">
        <f>'Financial - Bus'!J33+'Economic - Bus'!$A33*2*'Economic - Bus'!$L$2*'Environmental costs'!$B$25</f>
        <v>1003107.9216053267</v>
      </c>
      <c r="K33" s="3">
        <f>'Financial - Bus'!K33+'Economic - Bus'!$A33*2*'Economic - Bus'!$L$2*'Environmental costs'!$B$25</f>
        <v>1019505.4843200288</v>
      </c>
      <c r="L33" s="3">
        <f>'Financial - Bus'!L33+'Economic - Bus'!$A33*2*'Economic - Bus'!$L$2*'Environmental costs'!$B$25</f>
        <v>1036558.9495433189</v>
      </c>
      <c r="M33" s="3">
        <f>'Financial - Bus'!M33+'Economic - Bus'!$A33*2*'Economic - Bus'!$L$2*'Environmental costs'!$B$25</f>
        <v>1054294.5533755405</v>
      </c>
      <c r="N33" s="3">
        <f>'Financial - Bus'!N33+'Economic - Bus'!$A33*2*'Economic - Bus'!$L$2*'Environmental costs'!$B$25</f>
        <v>1072739.581361051</v>
      </c>
      <c r="O33" s="3">
        <f>'Financial - Bus'!O33+'Economic - Bus'!$A33*2*'Economic - Bus'!$L$2*'Environmental costs'!$B$25</f>
        <v>1091922.410465982</v>
      </c>
      <c r="P33" s="3">
        <f>'Financial - Bus'!P33+'Economic - Bus'!$A33*2*'Economic - Bus'!$L$2*'Environmental costs'!$B$25</f>
        <v>1111872.5527351103</v>
      </c>
      <c r="Q33" s="3">
        <f>'Financial - Bus'!Q33+'Economic - Bus'!$A33*2*'Economic - Bus'!$L$2*'Environmental costs'!$B$25</f>
        <v>1132620.7006950034</v>
      </c>
      <c r="R33" s="3">
        <f>'Financial - Bus'!R33+'Economic - Bus'!$A33*2*'Economic - Bus'!$L$2*'Environmental costs'!$B$25</f>
        <v>1154198.7745732924</v>
      </c>
      <c r="S33" s="3">
        <f>'Financial - Bus'!S33+'Economic - Bus'!$A33*2*'Economic - Bus'!$L$2*'Environmental costs'!$B$25</f>
        <v>1176639.9714067131</v>
      </c>
      <c r="T33" s="3">
        <f>'Financial - Bus'!T33+'Economic - Bus'!$A33*2*'Economic - Bus'!$L$2*'Environmental costs'!$B$25</f>
        <v>1199978.8161134706</v>
      </c>
      <c r="U33" s="3">
        <f>'Financial - Bus'!U33+'Economic - Bus'!$A33*2*'Economic - Bus'!$L$2*'Environmental costs'!$B$25</f>
        <v>1224251.2146084984</v>
      </c>
      <c r="V33" s="3">
        <f>'Financial - Bus'!V33+'Economic - Bus'!$A33*2*'Economic - Bus'!$L$2*'Environmental costs'!$B$25</f>
        <v>1249494.5090433271</v>
      </c>
      <c r="W33" s="3">
        <f>'Financial - Bus'!W33+'Economic - Bus'!$A33*2*'Economic - Bus'!$L$2*'Environmental costs'!$B$25</f>
        <v>1275747.5352555492</v>
      </c>
      <c r="X33" s="3">
        <f>'Financial - Bus'!X33+'Economic - Bus'!$A33*2*'Economic - Bus'!$L$2*'Environmental costs'!$B$25</f>
        <v>1303050.6825162601</v>
      </c>
      <c r="Y33" s="3">
        <f>'Financial - Bus'!Y33+'Economic - Bus'!$A33*2*'Economic - Bus'!$L$2*'Environmental costs'!$B$25</f>
        <v>1331445.9556673993</v>
      </c>
      <c r="Z33" s="3">
        <f>'Financial - Bus'!Z33+'Economic - Bus'!$A33*2*'Economic - Bus'!$L$2*'Environmental costs'!$B$25</f>
        <v>1360977.0397445844</v>
      </c>
      <c r="AA33" s="3">
        <f>'Financial - Bus'!AA33+'Economic - Bus'!$A33*2*'Economic - Bus'!$L$2*'Environmental costs'!$B$25</f>
        <v>1391689.3671848564</v>
      </c>
      <c r="AB33" s="3">
        <f>'Financial - Bus'!AB33+'Economic - Bus'!$A33*2*'Economic - Bus'!$L$2*'Environmental costs'!$B$25</f>
        <v>1423630.1877227398</v>
      </c>
      <c r="AC33" s="3">
        <f>'Financial - Bus'!AC33+'Economic - Bus'!$A33*2*'Economic - Bus'!$L$2*'Environmental costs'!$B$25</f>
        <v>1456848.6410821383</v>
      </c>
      <c r="AD33" s="3">
        <f>'Financial - Bus'!AD33+'Economic - Bus'!$A33*2*'Economic - Bus'!$L$2*'Environmental costs'!$B$25</f>
        <v>1491395.8325759126</v>
      </c>
      <c r="AE33" s="3">
        <f>'Financial - Bus'!AE33+'Economic - Bus'!$A33*2*'Economic - Bus'!$L$2*'Environmental costs'!$B$25</f>
        <v>1527324.9117294382</v>
      </c>
      <c r="AF33" s="3">
        <f>'Financial - Bus'!AF33+'Economic - Bus'!$A33*2*'Economic - Bus'!$L$2*'Environmental costs'!$B$25</f>
        <v>1564691.1540491048</v>
      </c>
    </row>
    <row r="34" spans="1:32" x14ac:dyDescent="0.25">
      <c r="A34">
        <v>340</v>
      </c>
      <c r="B34" s="2">
        <f t="shared" si="0"/>
        <v>13303251.833657669</v>
      </c>
      <c r="C34" s="3">
        <f>'Financial - Bus'!C34+'Economic - Bus'!$A34*2*'Economic - Bus'!$L$2*'Environmental costs'!$B$25</f>
        <v>932103.66748740745</v>
      </c>
      <c r="D34" s="3">
        <f>'Financial - Bus'!D34+'Economic - Bus'!$A34*2*'Economic - Bus'!$L$2*'Environmental costs'!$B$25</f>
        <v>944942.06748740748</v>
      </c>
      <c r="E34" s="3">
        <f>'Financial - Bus'!E34+'Economic - Bus'!$A34*2*'Economic - Bus'!$L$2*'Environmental costs'!$B$25</f>
        <v>958294.00348740746</v>
      </c>
      <c r="F34" s="3">
        <f>'Financial - Bus'!F34+'Economic - Bus'!$A34*2*'Economic - Bus'!$L$2*'Environmental costs'!$B$25</f>
        <v>972180.01692740747</v>
      </c>
      <c r="G34" s="3">
        <f>'Financial - Bus'!G34+'Economic - Bus'!$A34*2*'Economic - Bus'!$L$2*'Environmental costs'!$B$25</f>
        <v>986621.47090500745</v>
      </c>
      <c r="H34" s="3">
        <f>'Financial - Bus'!H34+'Economic - Bus'!$A34*2*'Economic - Bus'!$L$2*'Environmental costs'!$B$25</f>
        <v>1001640.5830417116</v>
      </c>
      <c r="I34" s="3">
        <f>'Financial - Bus'!I34+'Economic - Bus'!$A34*2*'Economic - Bus'!$L$2*'Environmental costs'!$B$25</f>
        <v>1017260.4596638837</v>
      </c>
      <c r="J34" s="3">
        <f>'Financial - Bus'!J34+'Economic - Bus'!$A34*2*'Economic - Bus'!$L$2*'Environmental costs'!$B$25</f>
        <v>1033505.1313509428</v>
      </c>
      <c r="K34" s="3">
        <f>'Financial - Bus'!K34+'Economic - Bus'!$A34*2*'Economic - Bus'!$L$2*'Environmental costs'!$B$25</f>
        <v>1050399.5899054841</v>
      </c>
      <c r="L34" s="3">
        <f>'Financial - Bus'!L34+'Economic - Bus'!$A34*2*'Economic - Bus'!$L$2*'Environmental costs'!$B$25</f>
        <v>1067969.8268022072</v>
      </c>
      <c r="M34" s="3">
        <f>'Financial - Bus'!M34+'Economic - Bus'!$A34*2*'Economic - Bus'!$L$2*'Environmental costs'!$B$25</f>
        <v>1086242.8731747991</v>
      </c>
      <c r="N34" s="3">
        <f>'Financial - Bus'!N34+'Economic - Bus'!$A34*2*'Economic - Bus'!$L$2*'Environmental costs'!$B$25</f>
        <v>1105246.8414022948</v>
      </c>
      <c r="O34" s="3">
        <f>'Financial - Bus'!O34+'Economic - Bus'!$A34*2*'Economic - Bus'!$L$2*'Environmental costs'!$B$25</f>
        <v>1125010.9683588904</v>
      </c>
      <c r="P34" s="3">
        <f>'Financial - Bus'!P34+'Economic - Bus'!$A34*2*'Economic - Bus'!$L$2*'Environmental costs'!$B$25</f>
        <v>1145565.6603937498</v>
      </c>
      <c r="Q34" s="3">
        <f>'Financial - Bus'!Q34+'Economic - Bus'!$A34*2*'Economic - Bus'!$L$2*'Environmental costs'!$B$25</f>
        <v>1166942.5401100037</v>
      </c>
      <c r="R34" s="3">
        <f>'Financial - Bus'!R34+'Economic - Bus'!$A34*2*'Economic - Bus'!$L$2*'Environmental costs'!$B$25</f>
        <v>1189174.4950149073</v>
      </c>
      <c r="S34" s="3">
        <f>'Financial - Bus'!S34+'Economic - Bus'!$A34*2*'Economic - Bus'!$L$2*'Environmental costs'!$B$25</f>
        <v>1212295.7281160075</v>
      </c>
      <c r="T34" s="3">
        <f>'Financial - Bus'!T34+'Economic - Bus'!$A34*2*'Economic - Bus'!$L$2*'Environmental costs'!$B$25</f>
        <v>1236341.8105411516</v>
      </c>
      <c r="U34" s="3">
        <f>'Financial - Bus'!U34+'Economic - Bus'!$A34*2*'Economic - Bus'!$L$2*'Environmental costs'!$B$25</f>
        <v>1261349.7362633012</v>
      </c>
      <c r="V34" s="3">
        <f>'Financial - Bus'!V34+'Economic - Bus'!$A34*2*'Economic - Bus'!$L$2*'Environmental costs'!$B$25</f>
        <v>1287357.9790143371</v>
      </c>
      <c r="W34" s="3">
        <f>'Financial - Bus'!W34+'Economic - Bus'!$A34*2*'Economic - Bus'!$L$2*'Environmental costs'!$B$25</f>
        <v>1314406.5514754141</v>
      </c>
      <c r="X34" s="3">
        <f>'Financial - Bus'!X34+'Economic - Bus'!$A34*2*'Economic - Bus'!$L$2*'Environmental costs'!$B$25</f>
        <v>1342537.0668349345</v>
      </c>
      <c r="Y34" s="3">
        <f>'Financial - Bus'!Y34+'Economic - Bus'!$A34*2*'Economic - Bus'!$L$2*'Environmental costs'!$B$25</f>
        <v>1371792.8028088356</v>
      </c>
      <c r="Z34" s="3">
        <f>'Financial - Bus'!Z34+'Economic - Bus'!$A34*2*'Economic - Bus'!$L$2*'Environmental costs'!$B$25</f>
        <v>1402218.7682216926</v>
      </c>
      <c r="AA34" s="3">
        <f>'Financial - Bus'!AA34+'Economic - Bus'!$A34*2*'Economic - Bus'!$L$2*'Environmental costs'!$B$25</f>
        <v>1433861.7722510644</v>
      </c>
      <c r="AB34" s="3">
        <f>'Financial - Bus'!AB34+'Economic - Bus'!$A34*2*'Economic - Bus'!$L$2*'Environmental costs'!$B$25</f>
        <v>1466770.4964416106</v>
      </c>
      <c r="AC34" s="3">
        <f>'Financial - Bus'!AC34+'Economic - Bus'!$A34*2*'Economic - Bus'!$L$2*'Environmental costs'!$B$25</f>
        <v>1500995.5695997789</v>
      </c>
      <c r="AD34" s="3">
        <f>'Financial - Bus'!AD34+'Economic - Bus'!$A34*2*'Economic - Bus'!$L$2*'Environmental costs'!$B$25</f>
        <v>1536589.6456842737</v>
      </c>
      <c r="AE34" s="3">
        <f>'Financial - Bus'!AE34+'Economic - Bus'!$A34*2*'Economic - Bus'!$L$2*'Environmental costs'!$B$25</f>
        <v>1573607.4848121484</v>
      </c>
      <c r="AF34" s="3">
        <f>'Financial - Bus'!AF34+'Economic - Bus'!$A34*2*'Economic - Bus'!$L$2*'Environmental costs'!$B$25</f>
        <v>1612106.0375051382</v>
      </c>
    </row>
    <row r="35" spans="1:32" x14ac:dyDescent="0.25">
      <c r="A35">
        <v>350</v>
      </c>
      <c r="B35" s="2">
        <f t="shared" si="0"/>
        <v>13694523.946412306</v>
      </c>
      <c r="C35" s="3">
        <f>'Financial - Bus'!C35+'Economic - Bus'!$A35*2*'Economic - Bus'!$L$2*'Environmental costs'!$B$25</f>
        <v>959518.48123703711</v>
      </c>
      <c r="D35" s="3">
        <f>'Financial - Bus'!D35+'Economic - Bus'!$A35*2*'Economic - Bus'!$L$2*'Environmental costs'!$B$25</f>
        <v>972734.48123703711</v>
      </c>
      <c r="E35" s="3">
        <f>'Financial - Bus'!E35+'Economic - Bus'!$A35*2*'Economic - Bus'!$L$2*'Environmental costs'!$B$25</f>
        <v>986479.12123703712</v>
      </c>
      <c r="F35" s="3">
        <f>'Financial - Bus'!F35+'Economic - Bus'!$A35*2*'Economic - Bus'!$L$2*'Environmental costs'!$B$25</f>
        <v>1000773.5468370371</v>
      </c>
      <c r="G35" s="3">
        <f>'Financial - Bus'!G35+'Economic - Bus'!$A35*2*'Economic - Bus'!$L$2*'Environmental costs'!$B$25</f>
        <v>1015639.7494610371</v>
      </c>
      <c r="H35" s="3">
        <f>'Financial - Bus'!H35+'Economic - Bus'!$A35*2*'Economic - Bus'!$L$2*'Environmental costs'!$B$25</f>
        <v>1031100.6001899972</v>
      </c>
      <c r="I35" s="3">
        <f>'Financial - Bus'!I35+'Economic - Bus'!$A35*2*'Economic - Bus'!$L$2*'Environmental costs'!$B$25</f>
        <v>1047179.8849481156</v>
      </c>
      <c r="J35" s="3">
        <f>'Financial - Bus'!J35+'Economic - Bus'!$A35*2*'Economic - Bus'!$L$2*'Environmental costs'!$B$25</f>
        <v>1063902.3410965586</v>
      </c>
      <c r="K35" s="3">
        <f>'Financial - Bus'!K35+'Economic - Bus'!$A35*2*'Economic - Bus'!$L$2*'Environmental costs'!$B$25</f>
        <v>1081293.6954909395</v>
      </c>
      <c r="L35" s="3">
        <f>'Financial - Bus'!L35+'Economic - Bus'!$A35*2*'Economic - Bus'!$L$2*'Environmental costs'!$B$25</f>
        <v>1099380.7040610958</v>
      </c>
      <c r="M35" s="3">
        <f>'Financial - Bus'!M35+'Economic - Bus'!$A35*2*'Economic - Bus'!$L$2*'Environmental costs'!$B$25</f>
        <v>1118191.192974058</v>
      </c>
      <c r="N35" s="3">
        <f>'Financial - Bus'!N35+'Economic - Bus'!$A35*2*'Economic - Bus'!$L$2*'Environmental costs'!$B$25</f>
        <v>1137754.1014435389</v>
      </c>
      <c r="O35" s="3">
        <f>'Financial - Bus'!O35+'Economic - Bus'!$A35*2*'Economic - Bus'!$L$2*'Environmental costs'!$B$25</f>
        <v>1158099.5262517992</v>
      </c>
      <c r="P35" s="3">
        <f>'Financial - Bus'!P35+'Economic - Bus'!$A35*2*'Economic - Bus'!$L$2*'Environmental costs'!$B$25</f>
        <v>1179258.7680523896</v>
      </c>
      <c r="Q35" s="3">
        <f>'Financial - Bus'!Q35+'Economic - Bus'!$A35*2*'Economic - Bus'!$L$2*'Environmental costs'!$B$25</f>
        <v>1201264.3795250037</v>
      </c>
      <c r="R35" s="3">
        <f>'Financial - Bus'!R35+'Economic - Bus'!$A35*2*'Economic - Bus'!$L$2*'Environmental costs'!$B$25</f>
        <v>1224150.2154565223</v>
      </c>
      <c r="S35" s="3">
        <f>'Financial - Bus'!S35+'Economic - Bus'!$A35*2*'Economic - Bus'!$L$2*'Environmental costs'!$B$25</f>
        <v>1247951.4848253019</v>
      </c>
      <c r="T35" s="3">
        <f>'Financial - Bus'!T35+'Economic - Bus'!$A35*2*'Economic - Bus'!$L$2*'Environmental costs'!$B$25</f>
        <v>1272704.8049688325</v>
      </c>
      <c r="U35" s="3">
        <f>'Financial - Bus'!U35+'Economic - Bus'!$A35*2*'Economic - Bus'!$L$2*'Environmental costs'!$B$25</f>
        <v>1298448.2579181043</v>
      </c>
      <c r="V35" s="3">
        <f>'Financial - Bus'!V35+'Economic - Bus'!$A35*2*'Economic - Bus'!$L$2*'Environmental costs'!$B$25</f>
        <v>1325221.4489853471</v>
      </c>
      <c r="W35" s="3">
        <f>'Financial - Bus'!W35+'Economic - Bus'!$A35*2*'Economic - Bus'!$L$2*'Environmental costs'!$B$25</f>
        <v>1353065.5676952794</v>
      </c>
      <c r="X35" s="3">
        <f>'Financial - Bus'!X35+'Economic - Bus'!$A35*2*'Economic - Bus'!$L$2*'Environmental costs'!$B$25</f>
        <v>1382023.4511536092</v>
      </c>
      <c r="Y35" s="3">
        <f>'Financial - Bus'!Y35+'Economic - Bus'!$A35*2*'Economic - Bus'!$L$2*'Environmental costs'!$B$25</f>
        <v>1412139.6499502722</v>
      </c>
      <c r="Z35" s="3">
        <f>'Financial - Bus'!Z35+'Economic - Bus'!$A35*2*'Economic - Bus'!$L$2*'Environmental costs'!$B$25</f>
        <v>1443460.4966988014</v>
      </c>
      <c r="AA35" s="3">
        <f>'Financial - Bus'!AA35+'Economic - Bus'!$A35*2*'Economic - Bus'!$L$2*'Environmental costs'!$B$25</f>
        <v>1476034.1773172722</v>
      </c>
      <c r="AB35" s="3">
        <f>'Financial - Bus'!AB35+'Economic - Bus'!$A35*2*'Economic - Bus'!$L$2*'Environmental costs'!$B$25</f>
        <v>1509910.8051604817</v>
      </c>
      <c r="AC35" s="3">
        <f>'Financial - Bus'!AC35+'Economic - Bus'!$A35*2*'Economic - Bus'!$L$2*'Environmental costs'!$B$25</f>
        <v>1545142.4981174194</v>
      </c>
      <c r="AD35" s="3">
        <f>'Financial - Bus'!AD35+'Economic - Bus'!$A35*2*'Economic - Bus'!$L$2*'Environmental costs'!$B$25</f>
        <v>1581783.4587926348</v>
      </c>
      <c r="AE35" s="3">
        <f>'Financial - Bus'!AE35+'Economic - Bus'!$A35*2*'Economic - Bus'!$L$2*'Environmental costs'!$B$25</f>
        <v>1619890.0578948588</v>
      </c>
      <c r="AF35" s="3">
        <f>'Financial - Bus'!AF35+'Economic - Bus'!$A35*2*'Economic - Bus'!$L$2*'Environmental costs'!$B$25</f>
        <v>1659520.9209611719</v>
      </c>
    </row>
    <row r="36" spans="1:32" x14ac:dyDescent="0.25">
      <c r="A36">
        <v>360</v>
      </c>
      <c r="B36" s="2">
        <f t="shared" si="0"/>
        <v>14085796.059166946</v>
      </c>
      <c r="C36" s="3">
        <f>'Financial - Bus'!C36+'Economic - Bus'!$A36*2*'Economic - Bus'!$L$2*'Environmental costs'!$B$25</f>
        <v>986933.29498666665</v>
      </c>
      <c r="D36" s="3">
        <f>'Financial - Bus'!D36+'Economic - Bus'!$A36*2*'Economic - Bus'!$L$2*'Environmental costs'!$B$25</f>
        <v>1000526.8949866667</v>
      </c>
      <c r="E36" s="3">
        <f>'Financial - Bus'!E36+'Economic - Bus'!$A36*2*'Economic - Bus'!$L$2*'Environmental costs'!$B$25</f>
        <v>1014664.2389866667</v>
      </c>
      <c r="F36" s="3">
        <f>'Financial - Bus'!F36+'Economic - Bus'!$A36*2*'Economic - Bus'!$L$2*'Environmental costs'!$B$25</f>
        <v>1029367.0767466667</v>
      </c>
      <c r="G36" s="3">
        <f>'Financial - Bus'!G36+'Economic - Bus'!$A36*2*'Economic - Bus'!$L$2*'Environmental costs'!$B$25</f>
        <v>1044658.0280170668</v>
      </c>
      <c r="H36" s="3">
        <f>'Financial - Bus'!H36+'Economic - Bus'!$A36*2*'Economic - Bus'!$L$2*'Environmental costs'!$B$25</f>
        <v>1060560.6173382828</v>
      </c>
      <c r="I36" s="3">
        <f>'Financial - Bus'!I36+'Economic - Bus'!$A36*2*'Economic - Bus'!$L$2*'Environmental costs'!$B$25</f>
        <v>1077099.3102323473</v>
      </c>
      <c r="J36" s="3">
        <f>'Financial - Bus'!J36+'Economic - Bus'!$A36*2*'Economic - Bus'!$L$2*'Environmental costs'!$B$25</f>
        <v>1094299.5508421748</v>
      </c>
      <c r="K36" s="3">
        <f>'Financial - Bus'!K36+'Economic - Bus'!$A36*2*'Economic - Bus'!$L$2*'Environmental costs'!$B$25</f>
        <v>1112187.801076395</v>
      </c>
      <c r="L36" s="3">
        <f>'Financial - Bus'!L36+'Economic - Bus'!$A36*2*'Economic - Bus'!$L$2*'Environmental costs'!$B$25</f>
        <v>1130791.581319984</v>
      </c>
      <c r="M36" s="3">
        <f>'Financial - Bus'!M36+'Economic - Bus'!$A36*2*'Economic - Bus'!$L$2*'Environmental costs'!$B$25</f>
        <v>1150139.5127733168</v>
      </c>
      <c r="N36" s="3">
        <f>'Financial - Bus'!N36+'Economic - Bus'!$A36*2*'Economic - Bus'!$L$2*'Environmental costs'!$B$25</f>
        <v>1170261.3614847828</v>
      </c>
      <c r="O36" s="3">
        <f>'Financial - Bus'!O36+'Economic - Bus'!$A36*2*'Economic - Bus'!$L$2*'Environmental costs'!$B$25</f>
        <v>1191188.0841447078</v>
      </c>
      <c r="P36" s="3">
        <f>'Financial - Bus'!P36+'Economic - Bus'!$A36*2*'Economic - Bus'!$L$2*'Environmental costs'!$B$25</f>
        <v>1212951.8757110294</v>
      </c>
      <c r="Q36" s="3">
        <f>'Financial - Bus'!Q36+'Economic - Bus'!$A36*2*'Economic - Bus'!$L$2*'Environmental costs'!$B$25</f>
        <v>1235586.2189400038</v>
      </c>
      <c r="R36" s="3">
        <f>'Financial - Bus'!R36+'Economic - Bus'!$A36*2*'Economic - Bus'!$L$2*'Environmental costs'!$B$25</f>
        <v>1259125.9358981373</v>
      </c>
      <c r="S36" s="3">
        <f>'Financial - Bus'!S36+'Economic - Bus'!$A36*2*'Economic - Bus'!$L$2*'Environmental costs'!$B$25</f>
        <v>1283607.2415345963</v>
      </c>
      <c r="T36" s="3">
        <f>'Financial - Bus'!T36+'Economic - Bus'!$A36*2*'Economic - Bus'!$L$2*'Environmental costs'!$B$25</f>
        <v>1309067.7993965135</v>
      </c>
      <c r="U36" s="3">
        <f>'Financial - Bus'!U36+'Economic - Bus'!$A36*2*'Economic - Bus'!$L$2*'Environmental costs'!$B$25</f>
        <v>1335546.7795729074</v>
      </c>
      <c r="V36" s="3">
        <f>'Financial - Bus'!V36+'Economic - Bus'!$A36*2*'Economic - Bus'!$L$2*'Environmental costs'!$B$25</f>
        <v>1363084.9189563571</v>
      </c>
      <c r="W36" s="3">
        <f>'Financial - Bus'!W36+'Economic - Bus'!$A36*2*'Economic - Bus'!$L$2*'Environmental costs'!$B$25</f>
        <v>1391724.5839151447</v>
      </c>
      <c r="X36" s="3">
        <f>'Financial - Bus'!X36+'Economic - Bus'!$A36*2*'Economic - Bus'!$L$2*'Environmental costs'!$B$25</f>
        <v>1421509.8354722839</v>
      </c>
      <c r="Y36" s="3">
        <f>'Financial - Bus'!Y36+'Economic - Bus'!$A36*2*'Economic - Bus'!$L$2*'Environmental costs'!$B$25</f>
        <v>1452486.4970917087</v>
      </c>
      <c r="Z36" s="3">
        <f>'Financial - Bus'!Z36+'Economic - Bus'!$A36*2*'Economic - Bus'!$L$2*'Environmental costs'!$B$25</f>
        <v>1484702.2251759102</v>
      </c>
      <c r="AA36" s="3">
        <f>'Financial - Bus'!AA36+'Economic - Bus'!$A36*2*'Economic - Bus'!$L$2*'Environmental costs'!$B$25</f>
        <v>1518206.5823834799</v>
      </c>
      <c r="AB36" s="3">
        <f>'Financial - Bus'!AB36+'Economic - Bus'!$A36*2*'Economic - Bus'!$L$2*'Environmental costs'!$B$25</f>
        <v>1553051.1138793528</v>
      </c>
      <c r="AC36" s="3">
        <f>'Financial - Bus'!AC36+'Economic - Bus'!$A36*2*'Economic - Bus'!$L$2*'Environmental costs'!$B$25</f>
        <v>1589289.42663506</v>
      </c>
      <c r="AD36" s="3">
        <f>'Financial - Bus'!AD36+'Economic - Bus'!$A36*2*'Economic - Bus'!$L$2*'Environmental costs'!$B$25</f>
        <v>1626977.2719009956</v>
      </c>
      <c r="AE36" s="3">
        <f>'Financial - Bus'!AE36+'Economic - Bus'!$A36*2*'Economic - Bus'!$L$2*'Environmental costs'!$B$25</f>
        <v>1666172.6309775691</v>
      </c>
      <c r="AF36" s="3">
        <f>'Financial - Bus'!AF36+'Economic - Bus'!$A36*2*'Economic - Bus'!$L$2*'Environmental costs'!$B$25</f>
        <v>1706935.8044172055</v>
      </c>
    </row>
    <row r="37" spans="1:32" x14ac:dyDescent="0.25">
      <c r="A37">
        <v>370</v>
      </c>
      <c r="B37" s="2">
        <f t="shared" si="0"/>
        <v>14477068.171921581</v>
      </c>
      <c r="C37" s="3">
        <f>'Financial - Bus'!C37+'Economic - Bus'!$A37*2*'Economic - Bus'!$L$2*'Environmental costs'!$B$25</f>
        <v>1014348.1087362962</v>
      </c>
      <c r="D37" s="3">
        <f>'Financial - Bus'!D37+'Economic - Bus'!$A37*2*'Economic - Bus'!$L$2*'Environmental costs'!$B$25</f>
        <v>1028319.3087362963</v>
      </c>
      <c r="E37" s="3">
        <f>'Financial - Bus'!E37+'Economic - Bus'!$A37*2*'Economic - Bus'!$L$2*'Environmental costs'!$B$25</f>
        <v>1042849.3567362963</v>
      </c>
      <c r="F37" s="3">
        <f>'Financial - Bus'!F37+'Economic - Bus'!$A37*2*'Economic - Bus'!$L$2*'Environmental costs'!$B$25</f>
        <v>1057960.6066562962</v>
      </c>
      <c r="G37" s="3">
        <f>'Financial - Bus'!G37+'Economic - Bus'!$A37*2*'Economic - Bus'!$L$2*'Environmental costs'!$B$25</f>
        <v>1073676.3065730962</v>
      </c>
      <c r="H37" s="3">
        <f>'Financial - Bus'!H37+'Economic - Bus'!$A37*2*'Economic - Bus'!$L$2*'Environmental costs'!$B$25</f>
        <v>1090020.6344865684</v>
      </c>
      <c r="I37" s="3">
        <f>'Financial - Bus'!I37+'Economic - Bus'!$A37*2*'Economic - Bus'!$L$2*'Environmental costs'!$B$25</f>
        <v>1107018.7355165794</v>
      </c>
      <c r="J37" s="3">
        <f>'Financial - Bus'!J37+'Economic - Bus'!$A37*2*'Economic - Bus'!$L$2*'Environmental costs'!$B$25</f>
        <v>1124696.7605877905</v>
      </c>
      <c r="K37" s="3">
        <f>'Financial - Bus'!K37+'Economic - Bus'!$A37*2*'Economic - Bus'!$L$2*'Environmental costs'!$B$25</f>
        <v>1143081.9066618504</v>
      </c>
      <c r="L37" s="3">
        <f>'Financial - Bus'!L37+'Economic - Bus'!$A37*2*'Economic - Bus'!$L$2*'Environmental costs'!$B$25</f>
        <v>1162202.4585788725</v>
      </c>
      <c r="M37" s="3">
        <f>'Financial - Bus'!M37+'Economic - Bus'!$A37*2*'Economic - Bus'!$L$2*'Environmental costs'!$B$25</f>
        <v>1182087.8325725757</v>
      </c>
      <c r="N37" s="3">
        <f>'Financial - Bus'!N37+'Economic - Bus'!$A37*2*'Economic - Bus'!$L$2*'Environmental costs'!$B$25</f>
        <v>1202768.6215260269</v>
      </c>
      <c r="O37" s="3">
        <f>'Financial - Bus'!O37+'Economic - Bus'!$A37*2*'Economic - Bus'!$L$2*'Environmental costs'!$B$25</f>
        <v>1224276.6420376161</v>
      </c>
      <c r="P37" s="3">
        <f>'Financial - Bus'!P37+'Economic - Bus'!$A37*2*'Economic - Bus'!$L$2*'Environmental costs'!$B$25</f>
        <v>1246644.9833696689</v>
      </c>
      <c r="Q37" s="3">
        <f>'Financial - Bus'!Q37+'Economic - Bus'!$A37*2*'Economic - Bus'!$L$2*'Environmental costs'!$B$25</f>
        <v>1269908.0583550038</v>
      </c>
      <c r="R37" s="3">
        <f>'Financial - Bus'!R37+'Economic - Bus'!$A37*2*'Economic - Bus'!$L$2*'Environmental costs'!$B$25</f>
        <v>1294101.656339752</v>
      </c>
      <c r="S37" s="3">
        <f>'Financial - Bus'!S37+'Economic - Bus'!$A37*2*'Economic - Bus'!$L$2*'Environmental costs'!$B$25</f>
        <v>1319262.9982438905</v>
      </c>
      <c r="T37" s="3">
        <f>'Financial - Bus'!T37+'Economic - Bus'!$A37*2*'Economic - Bus'!$L$2*'Environmental costs'!$B$25</f>
        <v>1345430.7938241942</v>
      </c>
      <c r="U37" s="3">
        <f>'Financial - Bus'!U37+'Economic - Bus'!$A37*2*'Economic - Bus'!$L$2*'Environmental costs'!$B$25</f>
        <v>1372645.3012277102</v>
      </c>
      <c r="V37" s="3">
        <f>'Financial - Bus'!V37+'Economic - Bus'!$A37*2*'Economic - Bus'!$L$2*'Environmental costs'!$B$25</f>
        <v>1400948.3889273668</v>
      </c>
      <c r="W37" s="3">
        <f>'Financial - Bus'!W37+'Economic - Bus'!$A37*2*'Economic - Bus'!$L$2*'Environmental costs'!$B$25</f>
        <v>1430383.6001350097</v>
      </c>
      <c r="X37" s="3">
        <f>'Financial - Bus'!X37+'Economic - Bus'!$A37*2*'Economic - Bus'!$L$2*'Environmental costs'!$B$25</f>
        <v>1460996.2197909583</v>
      </c>
      <c r="Y37" s="3">
        <f>'Financial - Bus'!Y37+'Economic - Bus'!$A37*2*'Economic - Bus'!$L$2*'Environmental costs'!$B$25</f>
        <v>1492833.3442331448</v>
      </c>
      <c r="Z37" s="3">
        <f>'Financial - Bus'!Z37+'Economic - Bus'!$A37*2*'Economic - Bus'!$L$2*'Environmental costs'!$B$25</f>
        <v>1525943.9536530187</v>
      </c>
      <c r="AA37" s="3">
        <f>'Financial - Bus'!AA37+'Economic - Bus'!$A37*2*'Economic - Bus'!$L$2*'Environmental costs'!$B$25</f>
        <v>1560378.9874496877</v>
      </c>
      <c r="AB37" s="3">
        <f>'Financial - Bus'!AB37+'Economic - Bus'!$A37*2*'Economic - Bus'!$L$2*'Environmental costs'!$B$25</f>
        <v>1596191.4225982234</v>
      </c>
      <c r="AC37" s="3">
        <f>'Financial - Bus'!AC37+'Economic - Bus'!$A37*2*'Economic - Bus'!$L$2*'Environmental costs'!$B$25</f>
        <v>1633436.3551527006</v>
      </c>
      <c r="AD37" s="3">
        <f>'Financial - Bus'!AD37+'Economic - Bus'!$A37*2*'Economic - Bus'!$L$2*'Environmental costs'!$B$25</f>
        <v>1672171.0850093567</v>
      </c>
      <c r="AE37" s="3">
        <f>'Financial - Bus'!AE37+'Economic - Bus'!$A37*2*'Economic - Bus'!$L$2*'Environmental costs'!$B$25</f>
        <v>1712455.2040602793</v>
      </c>
      <c r="AF37" s="3">
        <f>'Financial - Bus'!AF37+'Economic - Bus'!$A37*2*'Economic - Bus'!$L$2*'Environmental costs'!$B$25</f>
        <v>1754350.6878732387</v>
      </c>
    </row>
    <row r="38" spans="1:32" x14ac:dyDescent="0.25">
      <c r="A38">
        <v>380</v>
      </c>
      <c r="B38" s="2">
        <f t="shared" si="0"/>
        <v>14868340.28467622</v>
      </c>
      <c r="C38" s="3">
        <f>'Financial - Bus'!C38+'Economic - Bus'!$A38*2*'Economic - Bus'!$L$2*'Environmental costs'!$B$25</f>
        <v>1041762.9224859258</v>
      </c>
      <c r="D38" s="3">
        <f>'Financial - Bus'!D38+'Economic - Bus'!$A38*2*'Economic - Bus'!$L$2*'Environmental costs'!$B$25</f>
        <v>1056111.722485926</v>
      </c>
      <c r="E38" s="3">
        <f>'Financial - Bus'!E38+'Economic - Bus'!$A38*2*'Economic - Bus'!$L$2*'Environmental costs'!$B$25</f>
        <v>1071034.4744859259</v>
      </c>
      <c r="F38" s="3">
        <f>'Financial - Bus'!F38+'Economic - Bus'!$A38*2*'Economic - Bus'!$L$2*'Environmental costs'!$B$25</f>
        <v>1086554.136565926</v>
      </c>
      <c r="G38" s="3">
        <f>'Financial - Bus'!G38+'Economic - Bus'!$A38*2*'Economic - Bus'!$L$2*'Environmental costs'!$B$25</f>
        <v>1102694.585129126</v>
      </c>
      <c r="H38" s="3">
        <f>'Financial - Bus'!H38+'Economic - Bus'!$A38*2*'Economic - Bus'!$L$2*'Environmental costs'!$B$25</f>
        <v>1119480.651634854</v>
      </c>
      <c r="I38" s="3">
        <f>'Financial - Bus'!I38+'Economic - Bus'!$A38*2*'Economic - Bus'!$L$2*'Environmental costs'!$B$25</f>
        <v>1136938.1608008111</v>
      </c>
      <c r="J38" s="3">
        <f>'Financial - Bus'!J38+'Economic - Bus'!$A38*2*'Economic - Bus'!$L$2*'Environmental costs'!$B$25</f>
        <v>1155093.9703334067</v>
      </c>
      <c r="K38" s="3">
        <f>'Financial - Bus'!K38+'Economic - Bus'!$A38*2*'Economic - Bus'!$L$2*'Environmental costs'!$B$25</f>
        <v>1173976.0122473058</v>
      </c>
      <c r="L38" s="3">
        <f>'Financial - Bus'!L38+'Economic - Bus'!$A38*2*'Economic - Bus'!$L$2*'Environmental costs'!$B$25</f>
        <v>1193613.3358377609</v>
      </c>
      <c r="M38" s="3">
        <f>'Financial - Bus'!M38+'Economic - Bus'!$A38*2*'Economic - Bus'!$L$2*'Environmental costs'!$B$25</f>
        <v>1214036.1523718345</v>
      </c>
      <c r="N38" s="3">
        <f>'Financial - Bus'!N38+'Economic - Bus'!$A38*2*'Economic - Bus'!$L$2*'Environmental costs'!$B$25</f>
        <v>1235275.881567271</v>
      </c>
      <c r="O38" s="3">
        <f>'Financial - Bus'!O38+'Economic - Bus'!$A38*2*'Economic - Bus'!$L$2*'Environmental costs'!$B$25</f>
        <v>1257365.1999305249</v>
      </c>
      <c r="P38" s="3">
        <f>'Financial - Bus'!P38+'Economic - Bus'!$A38*2*'Economic - Bus'!$L$2*'Environmental costs'!$B$25</f>
        <v>1280338.0910283085</v>
      </c>
      <c r="Q38" s="3">
        <f>'Financial - Bus'!Q38+'Economic - Bus'!$A38*2*'Economic - Bus'!$L$2*'Environmental costs'!$B$25</f>
        <v>1304229.8977700039</v>
      </c>
      <c r="R38" s="3">
        <f>'Financial - Bus'!R38+'Economic - Bus'!$A38*2*'Economic - Bus'!$L$2*'Environmental costs'!$B$25</f>
        <v>1329077.3767813672</v>
      </c>
      <c r="S38" s="3">
        <f>'Financial - Bus'!S38+'Economic - Bus'!$A38*2*'Economic - Bus'!$L$2*'Environmental costs'!$B$25</f>
        <v>1354918.7549531846</v>
      </c>
      <c r="T38" s="3">
        <f>'Financial - Bus'!T38+'Economic - Bus'!$A38*2*'Economic - Bus'!$L$2*'Environmental costs'!$B$25</f>
        <v>1381793.7882518754</v>
      </c>
      <c r="U38" s="3">
        <f>'Financial - Bus'!U38+'Economic - Bus'!$A38*2*'Economic - Bus'!$L$2*'Environmental costs'!$B$25</f>
        <v>1409743.822882513</v>
      </c>
      <c r="V38" s="3">
        <f>'Financial - Bus'!V38+'Economic - Bus'!$A38*2*'Economic - Bus'!$L$2*'Environmental costs'!$B$25</f>
        <v>1438811.8588983766</v>
      </c>
      <c r="W38" s="3">
        <f>'Financial - Bus'!W38+'Economic - Bus'!$A38*2*'Economic - Bus'!$L$2*'Environmental costs'!$B$25</f>
        <v>1469042.6163548748</v>
      </c>
      <c r="X38" s="3">
        <f>'Financial - Bus'!X38+'Economic - Bus'!$A38*2*'Economic - Bus'!$L$2*'Environmental costs'!$B$25</f>
        <v>1500482.6041096328</v>
      </c>
      <c r="Y38" s="3">
        <f>'Financial - Bus'!Y38+'Economic - Bus'!$A38*2*'Economic - Bus'!$L$2*'Environmental costs'!$B$25</f>
        <v>1533180.1913745813</v>
      </c>
      <c r="Z38" s="3">
        <f>'Financial - Bus'!Z38+'Economic - Bus'!$A38*2*'Economic - Bus'!$L$2*'Environmental costs'!$B$25</f>
        <v>1567185.6821301272</v>
      </c>
      <c r="AA38" s="3">
        <f>'Financial - Bus'!AA38+'Economic - Bus'!$A38*2*'Economic - Bus'!$L$2*'Environmental costs'!$B$25</f>
        <v>1602551.3925158954</v>
      </c>
      <c r="AB38" s="3">
        <f>'Financial - Bus'!AB38+'Economic - Bus'!$A38*2*'Economic - Bus'!$L$2*'Environmental costs'!$B$25</f>
        <v>1639331.7313170945</v>
      </c>
      <c r="AC38" s="3">
        <f>'Financial - Bus'!AC38+'Economic - Bus'!$A38*2*'Economic - Bus'!$L$2*'Environmental costs'!$B$25</f>
        <v>1677583.2836703411</v>
      </c>
      <c r="AD38" s="3">
        <f>'Financial - Bus'!AD38+'Economic - Bus'!$A38*2*'Economic - Bus'!$L$2*'Environmental costs'!$B$25</f>
        <v>1717364.8981177178</v>
      </c>
      <c r="AE38" s="3">
        <f>'Financial - Bus'!AE38+'Economic - Bus'!$A38*2*'Economic - Bus'!$L$2*'Environmental costs'!$B$25</f>
        <v>1758737.7771429894</v>
      </c>
      <c r="AF38" s="3">
        <f>'Financial - Bus'!AF38+'Economic - Bus'!$A38*2*'Economic - Bus'!$L$2*'Environmental costs'!$B$25</f>
        <v>1801765.5713292719</v>
      </c>
    </row>
    <row r="39" spans="1:32" x14ac:dyDescent="0.25">
      <c r="A39">
        <v>390</v>
      </c>
      <c r="B39" s="2">
        <f t="shared" si="0"/>
        <v>15259612.397430858</v>
      </c>
      <c r="C39" s="3">
        <f>'Financial - Bus'!C39+'Economic - Bus'!$A39*2*'Economic - Bus'!$L$2*'Environmental costs'!$B$25</f>
        <v>1069177.7362355555</v>
      </c>
      <c r="D39" s="3">
        <f>'Financial - Bus'!D39+'Economic - Bus'!$A39*2*'Economic - Bus'!$L$2*'Environmental costs'!$B$25</f>
        <v>1083904.1362355556</v>
      </c>
      <c r="E39" s="3">
        <f>'Financial - Bus'!E39+'Economic - Bus'!$A39*2*'Economic - Bus'!$L$2*'Environmental costs'!$B$25</f>
        <v>1099219.5922355556</v>
      </c>
      <c r="F39" s="3">
        <f>'Financial - Bus'!F39+'Economic - Bus'!$A39*2*'Economic - Bus'!$L$2*'Environmental costs'!$B$25</f>
        <v>1115147.6664755556</v>
      </c>
      <c r="G39" s="3">
        <f>'Financial - Bus'!G39+'Economic - Bus'!$A39*2*'Economic - Bus'!$L$2*'Environmental costs'!$B$25</f>
        <v>1131712.8636851558</v>
      </c>
      <c r="H39" s="3">
        <f>'Financial - Bus'!H39+'Economic - Bus'!$A39*2*'Economic - Bus'!$L$2*'Environmental costs'!$B$25</f>
        <v>1148940.6687831397</v>
      </c>
      <c r="I39" s="3">
        <f>'Financial - Bus'!I39+'Economic - Bus'!$A39*2*'Economic - Bus'!$L$2*'Environmental costs'!$B$25</f>
        <v>1166857.5860850431</v>
      </c>
      <c r="J39" s="3">
        <f>'Financial - Bus'!J39+'Economic - Bus'!$A39*2*'Economic - Bus'!$L$2*'Environmental costs'!$B$25</f>
        <v>1185491.1800790224</v>
      </c>
      <c r="K39" s="3">
        <f>'Financial - Bus'!K39+'Economic - Bus'!$A39*2*'Economic - Bus'!$L$2*'Environmental costs'!$B$25</f>
        <v>1204870.1178327613</v>
      </c>
      <c r="L39" s="3">
        <f>'Financial - Bus'!L39+'Economic - Bus'!$A39*2*'Economic - Bus'!$L$2*'Environmental costs'!$B$25</f>
        <v>1225024.2130966496</v>
      </c>
      <c r="M39" s="3">
        <f>'Financial - Bus'!M39+'Economic - Bus'!$A39*2*'Economic - Bus'!$L$2*'Environmental costs'!$B$25</f>
        <v>1245984.4721710933</v>
      </c>
      <c r="N39" s="3">
        <f>'Financial - Bus'!N39+'Economic - Bus'!$A39*2*'Economic - Bus'!$L$2*'Environmental costs'!$B$25</f>
        <v>1267783.1416085148</v>
      </c>
      <c r="O39" s="3">
        <f>'Financial - Bus'!O39+'Economic - Bus'!$A39*2*'Economic - Bus'!$L$2*'Environmental costs'!$B$25</f>
        <v>1290453.7578234333</v>
      </c>
      <c r="P39" s="3">
        <f>'Financial - Bus'!P39+'Economic - Bus'!$A39*2*'Economic - Bus'!$L$2*'Environmental costs'!$B$25</f>
        <v>1314031.1986869483</v>
      </c>
      <c r="Q39" s="3">
        <f>'Financial - Bus'!Q39+'Economic - Bus'!$A39*2*'Economic - Bus'!$L$2*'Environmental costs'!$B$25</f>
        <v>1338551.7371850042</v>
      </c>
      <c r="R39" s="3">
        <f>'Financial - Bus'!R39+'Economic - Bus'!$A39*2*'Economic - Bus'!$L$2*'Environmental costs'!$B$25</f>
        <v>1364053.097222982</v>
      </c>
      <c r="S39" s="3">
        <f>'Financial - Bus'!S39+'Economic - Bus'!$A39*2*'Economic - Bus'!$L$2*'Environmental costs'!$B$25</f>
        <v>1390574.5116624793</v>
      </c>
      <c r="T39" s="3">
        <f>'Financial - Bus'!T39+'Economic - Bus'!$A39*2*'Economic - Bus'!$L$2*'Environmental costs'!$B$25</f>
        <v>1418156.7826795562</v>
      </c>
      <c r="U39" s="3">
        <f>'Financial - Bus'!U39+'Economic - Bus'!$A39*2*'Economic - Bus'!$L$2*'Environmental costs'!$B$25</f>
        <v>1446842.3445373164</v>
      </c>
      <c r="V39" s="3">
        <f>'Financial - Bus'!V39+'Economic - Bus'!$A39*2*'Economic - Bus'!$L$2*'Environmental costs'!$B$25</f>
        <v>1476675.3288693866</v>
      </c>
      <c r="W39" s="3">
        <f>'Financial - Bus'!W39+'Economic - Bus'!$A39*2*'Economic - Bus'!$L$2*'Environmental costs'!$B$25</f>
        <v>1507701.6325747399</v>
      </c>
      <c r="X39" s="3">
        <f>'Financial - Bus'!X39+'Economic - Bus'!$A39*2*'Economic - Bus'!$L$2*'Environmental costs'!$B$25</f>
        <v>1539968.9884283075</v>
      </c>
      <c r="Y39" s="3">
        <f>'Financial - Bus'!Y39+'Economic - Bus'!$A39*2*'Economic - Bus'!$L$2*'Environmental costs'!$B$25</f>
        <v>1573527.0385160176</v>
      </c>
      <c r="Z39" s="3">
        <f>'Financial - Bus'!Z39+'Economic - Bus'!$A39*2*'Economic - Bus'!$L$2*'Environmental costs'!$B$25</f>
        <v>1608427.410607236</v>
      </c>
      <c r="AA39" s="3">
        <f>'Financial - Bus'!AA39+'Economic - Bus'!$A39*2*'Economic - Bus'!$L$2*'Environmental costs'!$B$25</f>
        <v>1644723.7975821032</v>
      </c>
      <c r="AB39" s="3">
        <f>'Financial - Bus'!AB39+'Economic - Bus'!$A39*2*'Economic - Bus'!$L$2*'Environmental costs'!$B$25</f>
        <v>1682472.0400359654</v>
      </c>
      <c r="AC39" s="3">
        <f>'Financial - Bus'!AC39+'Economic - Bus'!$A39*2*'Economic - Bus'!$L$2*'Environmental costs'!$B$25</f>
        <v>1721730.2121879817</v>
      </c>
      <c r="AD39" s="3">
        <f>'Financial - Bus'!AD39+'Economic - Bus'!$A39*2*'Economic - Bus'!$L$2*'Environmental costs'!$B$25</f>
        <v>1762558.7112260787</v>
      </c>
      <c r="AE39" s="3">
        <f>'Financial - Bus'!AE39+'Economic - Bus'!$A39*2*'Economic - Bus'!$L$2*'Environmental costs'!$B$25</f>
        <v>1805020.3502256998</v>
      </c>
      <c r="AF39" s="3">
        <f>'Financial - Bus'!AF39+'Economic - Bus'!$A39*2*'Economic - Bus'!$L$2*'Environmental costs'!$B$25</f>
        <v>1849180.4547853055</v>
      </c>
    </row>
    <row r="40" spans="1:32" x14ac:dyDescent="0.25">
      <c r="A40">
        <v>400</v>
      </c>
      <c r="B40" s="2">
        <f t="shared" si="0"/>
        <v>15650884.510185495</v>
      </c>
      <c r="C40" s="3">
        <f>'Financial - Bus'!C40+'Economic - Bus'!$A40*2*'Economic - Bus'!$L$2*'Environmental costs'!$B$25</f>
        <v>1096592.5499851853</v>
      </c>
      <c r="D40" s="3">
        <f>'Financial - Bus'!D40+'Economic - Bus'!$A40*2*'Economic - Bus'!$L$2*'Environmental costs'!$B$25</f>
        <v>1111696.5499851853</v>
      </c>
      <c r="E40" s="3">
        <f>'Financial - Bus'!E40+'Economic - Bus'!$A40*2*'Economic - Bus'!$L$2*'Environmental costs'!$B$25</f>
        <v>1127404.7099851854</v>
      </c>
      <c r="F40" s="3">
        <f>'Financial - Bus'!F40+'Economic - Bus'!$A40*2*'Economic - Bus'!$L$2*'Environmental costs'!$B$25</f>
        <v>1143741.1963851852</v>
      </c>
      <c r="G40" s="3">
        <f>'Financial - Bus'!G40+'Economic - Bus'!$A40*2*'Economic - Bus'!$L$2*'Environmental costs'!$B$25</f>
        <v>1160731.1422411853</v>
      </c>
      <c r="H40" s="3">
        <f>'Financial - Bus'!H40+'Economic - Bus'!$A40*2*'Economic - Bus'!$L$2*'Environmental costs'!$B$25</f>
        <v>1178400.6859314255</v>
      </c>
      <c r="I40" s="3">
        <f>'Financial - Bus'!I40+'Economic - Bus'!$A40*2*'Economic - Bus'!$L$2*'Environmental costs'!$B$25</f>
        <v>1196777.0113692749</v>
      </c>
      <c r="J40" s="3">
        <f>'Financial - Bus'!J40+'Economic - Bus'!$A40*2*'Economic - Bus'!$L$2*'Environmental costs'!$B$25</f>
        <v>1215888.3898246386</v>
      </c>
      <c r="K40" s="3">
        <f>'Financial - Bus'!K40+'Economic - Bus'!$A40*2*'Economic - Bus'!$L$2*'Environmental costs'!$B$25</f>
        <v>1235764.2234182167</v>
      </c>
      <c r="L40" s="3">
        <f>'Financial - Bus'!L40+'Economic - Bus'!$A40*2*'Economic - Bus'!$L$2*'Environmental costs'!$B$25</f>
        <v>1256435.0903555381</v>
      </c>
      <c r="M40" s="3">
        <f>'Financial - Bus'!M40+'Economic - Bus'!$A40*2*'Economic - Bus'!$L$2*'Environmental costs'!$B$25</f>
        <v>1277932.7919703522</v>
      </c>
      <c r="N40" s="3">
        <f>'Financial - Bus'!N40+'Economic - Bus'!$A40*2*'Economic - Bus'!$L$2*'Environmental costs'!$B$25</f>
        <v>1300290.4016497589</v>
      </c>
      <c r="O40" s="3">
        <f>'Financial - Bus'!O40+'Economic - Bus'!$A40*2*'Economic - Bus'!$L$2*'Environmental costs'!$B$25</f>
        <v>1323542.3157163418</v>
      </c>
      <c r="P40" s="3">
        <f>'Financial - Bus'!P40+'Economic - Bus'!$A40*2*'Economic - Bus'!$L$2*'Environmental costs'!$B$25</f>
        <v>1347724.3063455883</v>
      </c>
      <c r="Q40" s="3">
        <f>'Financial - Bus'!Q40+'Economic - Bus'!$A40*2*'Economic - Bus'!$L$2*'Environmental costs'!$B$25</f>
        <v>1372873.5766000045</v>
      </c>
      <c r="R40" s="3">
        <f>'Financial - Bus'!R40+'Economic - Bus'!$A40*2*'Economic - Bus'!$L$2*'Environmental costs'!$B$25</f>
        <v>1399028.8176645972</v>
      </c>
      <c r="S40" s="3">
        <f>'Financial - Bus'!S40+'Economic - Bus'!$A40*2*'Economic - Bus'!$L$2*'Environmental costs'!$B$25</f>
        <v>1426230.2683717737</v>
      </c>
      <c r="T40" s="3">
        <f>'Financial - Bus'!T40+'Economic - Bus'!$A40*2*'Economic - Bus'!$L$2*'Environmental costs'!$B$25</f>
        <v>1454519.7771072371</v>
      </c>
      <c r="U40" s="3">
        <f>'Financial - Bus'!U40+'Economic - Bus'!$A40*2*'Economic - Bus'!$L$2*'Environmental costs'!$B$25</f>
        <v>1483940.8661921194</v>
      </c>
      <c r="V40" s="3">
        <f>'Financial - Bus'!V40+'Economic - Bus'!$A40*2*'Economic - Bus'!$L$2*'Environmental costs'!$B$25</f>
        <v>1514538.7988403968</v>
      </c>
      <c r="W40" s="3">
        <f>'Financial - Bus'!W40+'Economic - Bus'!$A40*2*'Economic - Bus'!$L$2*'Environmental costs'!$B$25</f>
        <v>1546360.6487946052</v>
      </c>
      <c r="X40" s="3">
        <f>'Financial - Bus'!X40+'Economic - Bus'!$A40*2*'Economic - Bus'!$L$2*'Environmental costs'!$B$25</f>
        <v>1579455.3727469821</v>
      </c>
      <c r="Y40" s="3">
        <f>'Financial - Bus'!Y40+'Economic - Bus'!$A40*2*'Economic - Bus'!$L$2*'Environmental costs'!$B$25</f>
        <v>1613873.8856574539</v>
      </c>
      <c r="Z40" s="3">
        <f>'Financial - Bus'!Z40+'Economic - Bus'!$A40*2*'Economic - Bus'!$L$2*'Environmental costs'!$B$25</f>
        <v>1649669.1390843447</v>
      </c>
      <c r="AA40" s="3">
        <f>'Financial - Bus'!AA40+'Economic - Bus'!$A40*2*'Economic - Bus'!$L$2*'Environmental costs'!$B$25</f>
        <v>1686896.2026483112</v>
      </c>
      <c r="AB40" s="3">
        <f>'Financial - Bus'!AB40+'Economic - Bus'!$A40*2*'Economic - Bus'!$L$2*'Environmental costs'!$B$25</f>
        <v>1725612.3487548365</v>
      </c>
      <c r="AC40" s="3">
        <f>'Financial - Bus'!AC40+'Economic - Bus'!$A40*2*'Economic - Bus'!$L$2*'Environmental costs'!$B$25</f>
        <v>1765877.1407056223</v>
      </c>
      <c r="AD40" s="3">
        <f>'Financial - Bus'!AD40+'Economic - Bus'!$A40*2*'Economic - Bus'!$L$2*'Environmental costs'!$B$25</f>
        <v>1807752.5243344398</v>
      </c>
      <c r="AE40" s="3">
        <f>'Financial - Bus'!AE40+'Economic - Bus'!$A40*2*'Economic - Bus'!$L$2*'Environmental costs'!$B$25</f>
        <v>1851302.9233084102</v>
      </c>
      <c r="AF40" s="3">
        <f>'Financial - Bus'!AF40+'Economic - Bus'!$A40*2*'Economic - Bus'!$L$2*'Environmental costs'!$B$25</f>
        <v>1896595.3382413392</v>
      </c>
    </row>
    <row r="41" spans="1:32" x14ac:dyDescent="0.25">
      <c r="A41">
        <v>410</v>
      </c>
      <c r="B41" s="2">
        <f t="shared" si="0"/>
        <v>16042156.622940134</v>
      </c>
      <c r="C41" s="3">
        <f>'Financial - Bus'!C41+'Economic - Bus'!$A41*2*'Economic - Bus'!$L$2*'Environmental costs'!$B$25</f>
        <v>1124007.3637348148</v>
      </c>
      <c r="D41" s="3">
        <f>'Financial - Bus'!D41+'Economic - Bus'!$A41*2*'Economic - Bus'!$L$2*'Environmental costs'!$B$25</f>
        <v>1139488.9637348149</v>
      </c>
      <c r="E41" s="3">
        <f>'Financial - Bus'!E41+'Economic - Bus'!$A41*2*'Economic - Bus'!$L$2*'Environmental costs'!$B$25</f>
        <v>1155589.8277348147</v>
      </c>
      <c r="F41" s="3">
        <f>'Financial - Bus'!F41+'Economic - Bus'!$A41*2*'Economic - Bus'!$L$2*'Environmental costs'!$B$25</f>
        <v>1172334.7262948148</v>
      </c>
      <c r="G41" s="3">
        <f>'Financial - Bus'!G41+'Economic - Bus'!$A41*2*'Economic - Bus'!$L$2*'Environmental costs'!$B$25</f>
        <v>1189749.4207972148</v>
      </c>
      <c r="H41" s="3">
        <f>'Financial - Bus'!H41+'Economic - Bus'!$A41*2*'Economic - Bus'!$L$2*'Environmental costs'!$B$25</f>
        <v>1207860.7030797109</v>
      </c>
      <c r="I41" s="3">
        <f>'Financial - Bus'!I41+'Economic - Bus'!$A41*2*'Economic - Bus'!$L$2*'Environmental costs'!$B$25</f>
        <v>1226696.4366535067</v>
      </c>
      <c r="J41" s="3">
        <f>'Financial - Bus'!J41+'Economic - Bus'!$A41*2*'Economic - Bus'!$L$2*'Environmental costs'!$B$25</f>
        <v>1246285.5995702543</v>
      </c>
      <c r="K41" s="3">
        <f>'Financial - Bus'!K41+'Economic - Bus'!$A41*2*'Economic - Bus'!$L$2*'Environmental costs'!$B$25</f>
        <v>1266658.3290036721</v>
      </c>
      <c r="L41" s="3">
        <f>'Financial - Bus'!L41+'Economic - Bus'!$A41*2*'Economic - Bus'!$L$2*'Environmental costs'!$B$25</f>
        <v>1287845.9676144263</v>
      </c>
      <c r="M41" s="3">
        <f>'Financial - Bus'!M41+'Economic - Bus'!$A41*2*'Economic - Bus'!$L$2*'Environmental costs'!$B$25</f>
        <v>1309881.1117696108</v>
      </c>
      <c r="N41" s="3">
        <f>'Financial - Bus'!N41+'Economic - Bus'!$A41*2*'Economic - Bus'!$L$2*'Environmental costs'!$B$25</f>
        <v>1332797.6616910025</v>
      </c>
      <c r="O41" s="3">
        <f>'Financial - Bus'!O41+'Economic - Bus'!$A41*2*'Economic - Bus'!$L$2*'Environmental costs'!$B$25</f>
        <v>1356630.8736092502</v>
      </c>
      <c r="P41" s="3">
        <f>'Financial - Bus'!P41+'Economic - Bus'!$A41*2*'Economic - Bus'!$L$2*'Environmental costs'!$B$25</f>
        <v>1381417.4140042276</v>
      </c>
      <c r="Q41" s="3">
        <f>'Financial - Bus'!Q41+'Economic - Bus'!$A41*2*'Economic - Bus'!$L$2*'Environmental costs'!$B$25</f>
        <v>1407195.4160150043</v>
      </c>
      <c r="R41" s="3">
        <f>'Financial - Bus'!R41+'Economic - Bus'!$A41*2*'Economic - Bus'!$L$2*'Environmental costs'!$B$25</f>
        <v>1434004.5381062117</v>
      </c>
      <c r="S41" s="3">
        <f>'Financial - Bus'!S41+'Economic - Bus'!$A41*2*'Economic - Bus'!$L$2*'Environmental costs'!$B$25</f>
        <v>1461886.0250810678</v>
      </c>
      <c r="T41" s="3">
        <f>'Financial - Bus'!T41+'Economic - Bus'!$A41*2*'Economic - Bus'!$L$2*'Environmental costs'!$B$25</f>
        <v>1490882.7715349179</v>
      </c>
      <c r="U41" s="3">
        <f>'Financial - Bus'!U41+'Economic - Bus'!$A41*2*'Economic - Bus'!$L$2*'Environmental costs'!$B$25</f>
        <v>1521039.3878469223</v>
      </c>
      <c r="V41" s="3">
        <f>'Financial - Bus'!V41+'Economic - Bus'!$A41*2*'Economic - Bus'!$L$2*'Environmental costs'!$B$25</f>
        <v>1552402.2688114063</v>
      </c>
      <c r="W41" s="3">
        <f>'Financial - Bus'!W41+'Economic - Bus'!$A41*2*'Economic - Bus'!$L$2*'Environmental costs'!$B$25</f>
        <v>1585019.66501447</v>
      </c>
      <c r="X41" s="3">
        <f>'Financial - Bus'!X41+'Economic - Bus'!$A41*2*'Economic - Bus'!$L$2*'Environmental costs'!$B$25</f>
        <v>1618941.7570656566</v>
      </c>
      <c r="Y41" s="3">
        <f>'Financial - Bus'!Y41+'Economic - Bus'!$A41*2*'Economic - Bus'!$L$2*'Environmental costs'!$B$25</f>
        <v>1654220.7327988902</v>
      </c>
      <c r="Z41" s="3">
        <f>'Financial - Bus'!Z41+'Economic - Bus'!$A41*2*'Economic - Bus'!$L$2*'Environmental costs'!$B$25</f>
        <v>1690910.867561453</v>
      </c>
      <c r="AA41" s="3">
        <f>'Financial - Bus'!AA41+'Economic - Bus'!$A41*2*'Economic - Bus'!$L$2*'Environmental costs'!$B$25</f>
        <v>1729068.6077145187</v>
      </c>
      <c r="AB41" s="3">
        <f>'Financial - Bus'!AB41+'Economic - Bus'!$A41*2*'Economic - Bus'!$L$2*'Environmental costs'!$B$25</f>
        <v>1768752.6574737071</v>
      </c>
      <c r="AC41" s="3">
        <f>'Financial - Bus'!AC41+'Economic - Bus'!$A41*2*'Economic - Bus'!$L$2*'Environmental costs'!$B$25</f>
        <v>1810024.0692232626</v>
      </c>
      <c r="AD41" s="3">
        <f>'Financial - Bus'!AD41+'Economic - Bus'!$A41*2*'Economic - Bus'!$L$2*'Environmental costs'!$B$25</f>
        <v>1852946.3374428006</v>
      </c>
      <c r="AE41" s="3">
        <f>'Financial - Bus'!AE41+'Economic - Bus'!$A41*2*'Economic - Bus'!$L$2*'Environmental costs'!$B$25</f>
        <v>1897585.4963911204</v>
      </c>
      <c r="AF41" s="3">
        <f>'Financial - Bus'!AF41+'Economic - Bus'!$A41*2*'Economic - Bus'!$L$2*'Environmental costs'!$B$25</f>
        <v>1944010.2216973726</v>
      </c>
    </row>
    <row r="42" spans="1:32" x14ac:dyDescent="0.25">
      <c r="A42">
        <v>420</v>
      </c>
      <c r="B42" s="2">
        <f t="shared" si="0"/>
        <v>16433428.735694772</v>
      </c>
      <c r="C42" s="3">
        <f>'Financial - Bus'!C42+'Economic - Bus'!$A42*2*'Economic - Bus'!$L$2*'Environmental costs'!$B$25</f>
        <v>1151422.1774844446</v>
      </c>
      <c r="D42" s="3">
        <f>'Financial - Bus'!D42+'Economic - Bus'!$A42*2*'Economic - Bus'!$L$2*'Environmental costs'!$B$25</f>
        <v>1167281.3774844445</v>
      </c>
      <c r="E42" s="3">
        <f>'Financial - Bus'!E42+'Economic - Bus'!$A42*2*'Economic - Bus'!$L$2*'Environmental costs'!$B$25</f>
        <v>1183774.9454844445</v>
      </c>
      <c r="F42" s="3">
        <f>'Financial - Bus'!F42+'Economic - Bus'!$A42*2*'Economic - Bus'!$L$2*'Environmental costs'!$B$25</f>
        <v>1200928.2562044444</v>
      </c>
      <c r="G42" s="3">
        <f>'Financial - Bus'!G42+'Economic - Bus'!$A42*2*'Economic - Bus'!$L$2*'Environmental costs'!$B$25</f>
        <v>1218767.6993532446</v>
      </c>
      <c r="H42" s="3">
        <f>'Financial - Bus'!H42+'Economic - Bus'!$A42*2*'Economic - Bus'!$L$2*'Environmental costs'!$B$25</f>
        <v>1237320.7202279966</v>
      </c>
      <c r="I42" s="3">
        <f>'Financial - Bus'!I42+'Economic - Bus'!$A42*2*'Economic - Bus'!$L$2*'Environmental costs'!$B$25</f>
        <v>1256615.8619377387</v>
      </c>
      <c r="J42" s="3">
        <f>'Financial - Bus'!J42+'Economic - Bus'!$A42*2*'Economic - Bus'!$L$2*'Environmental costs'!$B$25</f>
        <v>1276682.8093158705</v>
      </c>
      <c r="K42" s="3">
        <f>'Financial - Bus'!K42+'Economic - Bus'!$A42*2*'Economic - Bus'!$L$2*'Environmental costs'!$B$25</f>
        <v>1297552.4345891275</v>
      </c>
      <c r="L42" s="3">
        <f>'Financial - Bus'!L42+'Economic - Bus'!$A42*2*'Economic - Bus'!$L$2*'Environmental costs'!$B$25</f>
        <v>1319256.844873315</v>
      </c>
      <c r="M42" s="3">
        <f>'Financial - Bus'!M42+'Economic - Bus'!$A42*2*'Economic - Bus'!$L$2*'Environmental costs'!$B$25</f>
        <v>1341829.4315688699</v>
      </c>
      <c r="N42" s="3">
        <f>'Financial - Bus'!N42+'Economic - Bus'!$A42*2*'Economic - Bus'!$L$2*'Environmental costs'!$B$25</f>
        <v>1365304.9217322466</v>
      </c>
      <c r="O42" s="3">
        <f>'Financial - Bus'!O42+'Economic - Bus'!$A42*2*'Economic - Bus'!$L$2*'Environmental costs'!$B$25</f>
        <v>1389719.431502159</v>
      </c>
      <c r="P42" s="3">
        <f>'Financial - Bus'!P42+'Economic - Bus'!$A42*2*'Economic - Bus'!$L$2*'Environmental costs'!$B$25</f>
        <v>1415110.5216628676</v>
      </c>
      <c r="Q42" s="3">
        <f>'Financial - Bus'!Q42+'Economic - Bus'!$A42*2*'Economic - Bus'!$L$2*'Environmental costs'!$B$25</f>
        <v>1441517.2554300046</v>
      </c>
      <c r="R42" s="3">
        <f>'Financial - Bus'!R42+'Economic - Bus'!$A42*2*'Economic - Bus'!$L$2*'Environmental costs'!$B$25</f>
        <v>1468980.2585478269</v>
      </c>
      <c r="S42" s="3">
        <f>'Financial - Bus'!S42+'Economic - Bus'!$A42*2*'Economic - Bus'!$L$2*'Environmental costs'!$B$25</f>
        <v>1497541.7817903622</v>
      </c>
      <c r="T42" s="3">
        <f>'Financial - Bus'!T42+'Economic - Bus'!$A42*2*'Economic - Bus'!$L$2*'Environmental costs'!$B$25</f>
        <v>1527245.7659625991</v>
      </c>
      <c r="U42" s="3">
        <f>'Financial - Bus'!U42+'Economic - Bus'!$A42*2*'Economic - Bus'!$L$2*'Environmental costs'!$B$25</f>
        <v>1558137.9095017253</v>
      </c>
      <c r="V42" s="3">
        <f>'Financial - Bus'!V42+'Economic - Bus'!$A42*2*'Economic - Bus'!$L$2*'Environmental costs'!$B$25</f>
        <v>1590265.7387824166</v>
      </c>
      <c r="W42" s="3">
        <f>'Financial - Bus'!W42+'Economic - Bus'!$A42*2*'Economic - Bus'!$L$2*'Environmental costs'!$B$25</f>
        <v>1623678.6812343353</v>
      </c>
      <c r="X42" s="3">
        <f>'Financial - Bus'!X42+'Economic - Bus'!$A42*2*'Economic - Bus'!$L$2*'Environmental costs'!$B$25</f>
        <v>1658428.1413843313</v>
      </c>
      <c r="Y42" s="3">
        <f>'Financial - Bus'!Y42+'Economic - Bus'!$A42*2*'Economic - Bus'!$L$2*'Environmental costs'!$B$25</f>
        <v>1694567.5799403267</v>
      </c>
      <c r="Z42" s="3">
        <f>'Financial - Bus'!Z42+'Economic - Bus'!$A42*2*'Economic - Bus'!$L$2*'Environmental costs'!$B$25</f>
        <v>1732152.5960385618</v>
      </c>
      <c r="AA42" s="3">
        <f>'Financial - Bus'!AA42+'Economic - Bus'!$A42*2*'Economic - Bus'!$L$2*'Environmental costs'!$B$25</f>
        <v>1771241.0127807267</v>
      </c>
      <c r="AB42" s="3">
        <f>'Financial - Bus'!AB42+'Economic - Bus'!$A42*2*'Economic - Bus'!$L$2*'Environmental costs'!$B$25</f>
        <v>1811892.9661925782</v>
      </c>
      <c r="AC42" s="3">
        <f>'Financial - Bus'!AC42+'Economic - Bus'!$A42*2*'Economic - Bus'!$L$2*'Environmental costs'!$B$25</f>
        <v>1854170.9977409034</v>
      </c>
      <c r="AD42" s="3">
        <f>'Financial - Bus'!AD42+'Economic - Bus'!$A42*2*'Economic - Bus'!$L$2*'Environmental costs'!$B$25</f>
        <v>1898140.1505511617</v>
      </c>
      <c r="AE42" s="3">
        <f>'Financial - Bus'!AE42+'Economic - Bus'!$A42*2*'Economic - Bus'!$L$2*'Environmental costs'!$B$25</f>
        <v>1943868.0694738308</v>
      </c>
      <c r="AF42" s="3">
        <f>'Financial - Bus'!AF42+'Economic - Bus'!$A42*2*'Economic - Bus'!$L$2*'Environmental costs'!$B$25</f>
        <v>1991425.1051534063</v>
      </c>
    </row>
    <row r="43" spans="1:32" x14ac:dyDescent="0.25">
      <c r="A43">
        <v>430</v>
      </c>
      <c r="B43" s="2">
        <f t="shared" si="0"/>
        <v>16824700.848449405</v>
      </c>
      <c r="C43" s="3">
        <f>'Financial - Bus'!C43+'Economic - Bus'!$A43*2*'Economic - Bus'!$L$2*'Environmental costs'!$B$25</f>
        <v>1178836.9912340741</v>
      </c>
      <c r="D43" s="3">
        <f>'Financial - Bus'!D43+'Economic - Bus'!$A43*2*'Economic - Bus'!$L$2*'Environmental costs'!$B$25</f>
        <v>1195073.7912340742</v>
      </c>
      <c r="E43" s="3">
        <f>'Financial - Bus'!E43+'Economic - Bus'!$A43*2*'Economic - Bus'!$L$2*'Environmental costs'!$B$25</f>
        <v>1211960.063234074</v>
      </c>
      <c r="F43" s="3">
        <f>'Financial - Bus'!F43+'Economic - Bus'!$A43*2*'Economic - Bus'!$L$2*'Environmental costs'!$B$25</f>
        <v>1229521.7861140741</v>
      </c>
      <c r="G43" s="3">
        <f>'Financial - Bus'!G43+'Economic - Bus'!$A43*2*'Economic - Bus'!$L$2*'Environmental costs'!$B$25</f>
        <v>1247785.9779092742</v>
      </c>
      <c r="H43" s="3">
        <f>'Financial - Bus'!H43+'Economic - Bus'!$A43*2*'Economic - Bus'!$L$2*'Environmental costs'!$B$25</f>
        <v>1266780.7373762822</v>
      </c>
      <c r="I43" s="3">
        <f>'Financial - Bus'!I43+'Economic - Bus'!$A43*2*'Economic - Bus'!$L$2*'Environmental costs'!$B$25</f>
        <v>1286535.2872219705</v>
      </c>
      <c r="J43" s="3">
        <f>'Financial - Bus'!J43+'Economic - Bus'!$A43*2*'Economic - Bus'!$L$2*'Environmental costs'!$B$25</f>
        <v>1307080.0190614862</v>
      </c>
      <c r="K43" s="3">
        <f>'Financial - Bus'!K43+'Economic - Bus'!$A43*2*'Economic - Bus'!$L$2*'Environmental costs'!$B$25</f>
        <v>1328446.540174583</v>
      </c>
      <c r="L43" s="3">
        <f>'Financial - Bus'!L43+'Economic - Bus'!$A43*2*'Economic - Bus'!$L$2*'Environmental costs'!$B$25</f>
        <v>1350667.7221322034</v>
      </c>
      <c r="M43" s="3">
        <f>'Financial - Bus'!M43+'Economic - Bus'!$A43*2*'Economic - Bus'!$L$2*'Environmental costs'!$B$25</f>
        <v>1373777.7513681285</v>
      </c>
      <c r="N43" s="3">
        <f>'Financial - Bus'!N43+'Economic - Bus'!$A43*2*'Economic - Bus'!$L$2*'Environmental costs'!$B$25</f>
        <v>1397812.1817734905</v>
      </c>
      <c r="O43" s="3">
        <f>'Financial - Bus'!O43+'Economic - Bus'!$A43*2*'Economic - Bus'!$L$2*'Environmental costs'!$B$25</f>
        <v>1422807.9893950673</v>
      </c>
      <c r="P43" s="3">
        <f>'Financial - Bus'!P43+'Economic - Bus'!$A43*2*'Economic - Bus'!$L$2*'Environmental costs'!$B$25</f>
        <v>1448803.6293215072</v>
      </c>
      <c r="Q43" s="3">
        <f>'Financial - Bus'!Q43+'Economic - Bus'!$A43*2*'Economic - Bus'!$L$2*'Environmental costs'!$B$25</f>
        <v>1475839.0948450044</v>
      </c>
      <c r="R43" s="3">
        <f>'Financial - Bus'!R43+'Economic - Bus'!$A43*2*'Economic - Bus'!$L$2*'Environmental costs'!$B$25</f>
        <v>1503955.9789894416</v>
      </c>
      <c r="S43" s="3">
        <f>'Financial - Bus'!S43+'Economic - Bus'!$A43*2*'Economic - Bus'!$L$2*'Environmental costs'!$B$25</f>
        <v>1533197.5384996566</v>
      </c>
      <c r="T43" s="3">
        <f>'Financial - Bus'!T43+'Economic - Bus'!$A43*2*'Economic - Bus'!$L$2*'Environmental costs'!$B$25</f>
        <v>1563608.7603902798</v>
      </c>
      <c r="U43" s="3">
        <f>'Financial - Bus'!U43+'Economic - Bus'!$A43*2*'Economic - Bus'!$L$2*'Environmental costs'!$B$25</f>
        <v>1595236.4311565282</v>
      </c>
      <c r="V43" s="3">
        <f>'Financial - Bus'!V43+'Economic - Bus'!$A43*2*'Economic - Bus'!$L$2*'Environmental costs'!$B$25</f>
        <v>1628129.2087534263</v>
      </c>
      <c r="W43" s="3">
        <f>'Financial - Bus'!W43+'Economic - Bus'!$A43*2*'Economic - Bus'!$L$2*'Environmental costs'!$B$25</f>
        <v>1662337.6974542004</v>
      </c>
      <c r="X43" s="3">
        <f>'Financial - Bus'!X43+'Economic - Bus'!$A43*2*'Economic - Bus'!$L$2*'Environmental costs'!$B$25</f>
        <v>1697914.5257030057</v>
      </c>
      <c r="Y43" s="3">
        <f>'Financial - Bus'!Y43+'Economic - Bus'!$A43*2*'Economic - Bus'!$L$2*'Environmental costs'!$B$25</f>
        <v>1734914.4270817628</v>
      </c>
      <c r="Z43" s="3">
        <f>'Financial - Bus'!Z43+'Economic - Bus'!$A43*2*'Economic - Bus'!$L$2*'Environmental costs'!$B$25</f>
        <v>1773394.3245156703</v>
      </c>
      <c r="AA43" s="3">
        <f>'Financial - Bus'!AA43+'Economic - Bus'!$A43*2*'Economic - Bus'!$L$2*'Environmental costs'!$B$25</f>
        <v>1813413.4178469344</v>
      </c>
      <c r="AB43" s="3">
        <f>'Financial - Bus'!AB43+'Economic - Bus'!$A43*2*'Economic - Bus'!$L$2*'Environmental costs'!$B$25</f>
        <v>1855033.2749114491</v>
      </c>
      <c r="AC43" s="3">
        <f>'Financial - Bus'!AC43+'Economic - Bus'!$A43*2*'Economic - Bus'!$L$2*'Environmental costs'!$B$25</f>
        <v>1898317.926258544</v>
      </c>
      <c r="AD43" s="3">
        <f>'Financial - Bus'!AD43+'Economic - Bus'!$A43*2*'Economic - Bus'!$L$2*'Environmental costs'!$B$25</f>
        <v>1943333.9636595226</v>
      </c>
      <c r="AE43" s="3">
        <f>'Financial - Bus'!AE43+'Economic - Bus'!$A43*2*'Economic - Bus'!$L$2*'Environmental costs'!$B$25</f>
        <v>1990150.6425565409</v>
      </c>
      <c r="AF43" s="3">
        <f>'Financial - Bus'!AF43+'Economic - Bus'!$A43*2*'Economic - Bus'!$L$2*'Environmental costs'!$B$25</f>
        <v>2038839.9886094397</v>
      </c>
    </row>
    <row r="44" spans="1:32" x14ac:dyDescent="0.25">
      <c r="A44">
        <v>440</v>
      </c>
      <c r="B44" s="2">
        <f t="shared" si="0"/>
        <v>17215972.961204048</v>
      </c>
      <c r="C44" s="3">
        <f>'Financial - Bus'!C44+'Economic - Bus'!$A44*2*'Economic - Bus'!$L$2*'Environmental costs'!$B$25</f>
        <v>1206251.8049837039</v>
      </c>
      <c r="D44" s="3">
        <f>'Financial - Bus'!D44+'Economic - Bus'!$A44*2*'Economic - Bus'!$L$2*'Environmental costs'!$B$25</f>
        <v>1222866.2049837038</v>
      </c>
      <c r="E44" s="3">
        <f>'Financial - Bus'!E44+'Economic - Bus'!$A44*2*'Economic - Bus'!$L$2*'Environmental costs'!$B$25</f>
        <v>1240145.1809837038</v>
      </c>
      <c r="F44" s="3">
        <f>'Financial - Bus'!F44+'Economic - Bus'!$A44*2*'Economic - Bus'!$L$2*'Environmental costs'!$B$25</f>
        <v>1258115.3160237039</v>
      </c>
      <c r="G44" s="3">
        <f>'Financial - Bus'!G44+'Economic - Bus'!$A44*2*'Economic - Bus'!$L$2*'Environmental costs'!$B$25</f>
        <v>1276804.2564653039</v>
      </c>
      <c r="H44" s="3">
        <f>'Financial - Bus'!H44+'Economic - Bus'!$A44*2*'Economic - Bus'!$L$2*'Environmental costs'!$B$25</f>
        <v>1296240.7545245681</v>
      </c>
      <c r="I44" s="3">
        <f>'Financial - Bus'!I44+'Economic - Bus'!$A44*2*'Economic - Bus'!$L$2*'Environmental costs'!$B$25</f>
        <v>1316454.7125062025</v>
      </c>
      <c r="J44" s="3">
        <f>'Financial - Bus'!J44+'Economic - Bus'!$A44*2*'Economic - Bus'!$L$2*'Environmental costs'!$B$25</f>
        <v>1337477.2288071024</v>
      </c>
      <c r="K44" s="3">
        <f>'Financial - Bus'!K44+'Economic - Bus'!$A44*2*'Economic - Bus'!$L$2*'Environmental costs'!$B$25</f>
        <v>1359340.6457600384</v>
      </c>
      <c r="L44" s="3">
        <f>'Financial - Bus'!L44+'Economic - Bus'!$A44*2*'Economic - Bus'!$L$2*'Environmental costs'!$B$25</f>
        <v>1382078.5993910918</v>
      </c>
      <c r="M44" s="3">
        <f>'Financial - Bus'!M44+'Economic - Bus'!$A44*2*'Economic - Bus'!$L$2*'Environmental costs'!$B$25</f>
        <v>1405726.0711673875</v>
      </c>
      <c r="N44" s="3">
        <f>'Financial - Bus'!N44+'Economic - Bus'!$A44*2*'Economic - Bus'!$L$2*'Environmental costs'!$B$25</f>
        <v>1430319.4418147348</v>
      </c>
      <c r="O44" s="3">
        <f>'Financial - Bus'!O44+'Economic - Bus'!$A44*2*'Economic - Bus'!$L$2*'Environmental costs'!$B$25</f>
        <v>1455896.5472879761</v>
      </c>
      <c r="P44" s="3">
        <f>'Financial - Bus'!P44+'Economic - Bus'!$A44*2*'Economic - Bus'!$L$2*'Environmental costs'!$B$25</f>
        <v>1482496.736980147</v>
      </c>
      <c r="Q44" s="3">
        <f>'Financial - Bus'!Q44+'Economic - Bus'!$A44*2*'Economic - Bus'!$L$2*'Environmental costs'!$B$25</f>
        <v>1510160.9342600047</v>
      </c>
      <c r="R44" s="3">
        <f>'Financial - Bus'!R44+'Economic - Bus'!$A44*2*'Economic - Bus'!$L$2*'Environmental costs'!$B$25</f>
        <v>1538931.6994310569</v>
      </c>
      <c r="S44" s="3">
        <f>'Financial - Bus'!S44+'Economic - Bus'!$A44*2*'Economic - Bus'!$L$2*'Environmental costs'!$B$25</f>
        <v>1568853.295208951</v>
      </c>
      <c r="T44" s="3">
        <f>'Financial - Bus'!T44+'Economic - Bus'!$A44*2*'Economic - Bus'!$L$2*'Environmental costs'!$B$25</f>
        <v>1599971.754817961</v>
      </c>
      <c r="U44" s="3">
        <f>'Financial - Bus'!U44+'Economic - Bus'!$A44*2*'Economic - Bus'!$L$2*'Environmental costs'!$B$25</f>
        <v>1632334.9528113313</v>
      </c>
      <c r="V44" s="3">
        <f>'Financial - Bus'!V44+'Economic - Bus'!$A44*2*'Economic - Bus'!$L$2*'Environmental costs'!$B$25</f>
        <v>1665992.6787244363</v>
      </c>
      <c r="W44" s="3">
        <f>'Financial - Bus'!W44+'Economic - Bus'!$A44*2*'Economic - Bus'!$L$2*'Environmental costs'!$B$25</f>
        <v>1700996.7136740657</v>
      </c>
      <c r="X44" s="3">
        <f>'Financial - Bus'!X44+'Economic - Bus'!$A44*2*'Economic - Bus'!$L$2*'Environmental costs'!$B$25</f>
        <v>1737400.9100216804</v>
      </c>
      <c r="Y44" s="3">
        <f>'Financial - Bus'!Y44+'Economic - Bus'!$A44*2*'Economic - Bus'!$L$2*'Environmental costs'!$B$25</f>
        <v>1775261.2742231993</v>
      </c>
      <c r="Z44" s="3">
        <f>'Financial - Bus'!Z44+'Economic - Bus'!$A44*2*'Economic - Bus'!$L$2*'Environmental costs'!$B$25</f>
        <v>1814636.0529927791</v>
      </c>
      <c r="AA44" s="3">
        <f>'Financial - Bus'!AA44+'Economic - Bus'!$A44*2*'Economic - Bus'!$L$2*'Environmental costs'!$B$25</f>
        <v>1855585.8229131424</v>
      </c>
      <c r="AB44" s="3">
        <f>'Financial - Bus'!AB44+'Economic - Bus'!$A44*2*'Economic - Bus'!$L$2*'Environmental costs'!$B$25</f>
        <v>1898173.5836303202</v>
      </c>
      <c r="AC44" s="3">
        <f>'Financial - Bus'!AC44+'Economic - Bus'!$A44*2*'Economic - Bus'!$L$2*'Environmental costs'!$B$25</f>
        <v>1942464.8547761845</v>
      </c>
      <c r="AD44" s="3">
        <f>'Financial - Bus'!AD44+'Economic - Bus'!$A44*2*'Economic - Bus'!$L$2*'Environmental costs'!$B$25</f>
        <v>1988527.7767678839</v>
      </c>
      <c r="AE44" s="3">
        <f>'Financial - Bus'!AE44+'Economic - Bus'!$A44*2*'Economic - Bus'!$L$2*'Environmental costs'!$B$25</f>
        <v>2036433.2156392513</v>
      </c>
      <c r="AF44" s="3">
        <f>'Financial - Bus'!AF44+'Economic - Bus'!$A44*2*'Economic - Bus'!$L$2*'Environmental costs'!$B$25</f>
        <v>2086254.8720654733</v>
      </c>
    </row>
    <row r="45" spans="1:32" x14ac:dyDescent="0.25">
      <c r="A45">
        <v>450</v>
      </c>
      <c r="B45" s="2">
        <f t="shared" si="0"/>
        <v>17607245.073958684</v>
      </c>
      <c r="C45" s="3">
        <f>'Financial - Bus'!C45+'Economic - Bus'!$A45*2*'Economic - Bus'!$L$2*'Environmental costs'!$B$25</f>
        <v>1233666.6187333332</v>
      </c>
      <c r="D45" s="3">
        <f>'Financial - Bus'!D45+'Economic - Bus'!$A45*2*'Economic - Bus'!$L$2*'Environmental costs'!$B$25</f>
        <v>1250658.6187333332</v>
      </c>
      <c r="E45" s="3">
        <f>'Financial - Bus'!E45+'Economic - Bus'!$A45*2*'Economic - Bus'!$L$2*'Environmental costs'!$B$25</f>
        <v>1268330.2987333334</v>
      </c>
      <c r="F45" s="3">
        <f>'Financial - Bus'!F45+'Economic - Bus'!$A45*2*'Economic - Bus'!$L$2*'Environmental costs'!$B$25</f>
        <v>1286708.8459333333</v>
      </c>
      <c r="G45" s="3">
        <f>'Financial - Bus'!G45+'Economic - Bus'!$A45*2*'Economic - Bus'!$L$2*'Environmental costs'!$B$25</f>
        <v>1305822.5350213333</v>
      </c>
      <c r="H45" s="3">
        <f>'Financial - Bus'!H45+'Economic - Bus'!$A45*2*'Economic - Bus'!$L$2*'Environmental costs'!$B$25</f>
        <v>1325700.7716728533</v>
      </c>
      <c r="I45" s="3">
        <f>'Financial - Bus'!I45+'Economic - Bus'!$A45*2*'Economic - Bus'!$L$2*'Environmental costs'!$B$25</f>
        <v>1346374.1377904343</v>
      </c>
      <c r="J45" s="3">
        <f>'Financial - Bus'!J45+'Economic - Bus'!$A45*2*'Economic - Bus'!$L$2*'Environmental costs'!$B$25</f>
        <v>1367874.4385527181</v>
      </c>
      <c r="K45" s="3">
        <f>'Financial - Bus'!K45+'Economic - Bus'!$A45*2*'Economic - Bus'!$L$2*'Environmental costs'!$B$25</f>
        <v>1390234.7513454936</v>
      </c>
      <c r="L45" s="3">
        <f>'Financial - Bus'!L45+'Economic - Bus'!$A45*2*'Economic - Bus'!$L$2*'Environmental costs'!$B$25</f>
        <v>1413489.4766499801</v>
      </c>
      <c r="M45" s="3">
        <f>'Financial - Bus'!M45+'Economic - Bus'!$A45*2*'Economic - Bus'!$L$2*'Environmental costs'!$B$25</f>
        <v>1437674.3909666461</v>
      </c>
      <c r="N45" s="3">
        <f>'Financial - Bus'!N45+'Economic - Bus'!$A45*2*'Economic - Bus'!$L$2*'Environmental costs'!$B$25</f>
        <v>1462826.7018559785</v>
      </c>
      <c r="O45" s="3">
        <f>'Financial - Bus'!O45+'Economic - Bus'!$A45*2*'Economic - Bus'!$L$2*'Environmental costs'!$B$25</f>
        <v>1488985.1051808845</v>
      </c>
      <c r="P45" s="3">
        <f>'Financial - Bus'!P45+'Economic - Bus'!$A45*2*'Economic - Bus'!$L$2*'Environmental costs'!$B$25</f>
        <v>1516189.8446387865</v>
      </c>
      <c r="Q45" s="3">
        <f>'Financial - Bus'!Q45+'Economic - Bus'!$A45*2*'Economic - Bus'!$L$2*'Environmental costs'!$B$25</f>
        <v>1544482.7736750047</v>
      </c>
      <c r="R45" s="3">
        <f>'Financial - Bus'!R45+'Economic - Bus'!$A45*2*'Economic - Bus'!$L$2*'Environmental costs'!$B$25</f>
        <v>1573907.4198726714</v>
      </c>
      <c r="S45" s="3">
        <f>'Financial - Bus'!S45+'Economic - Bus'!$A45*2*'Economic - Bus'!$L$2*'Environmental costs'!$B$25</f>
        <v>1604509.0519182452</v>
      </c>
      <c r="T45" s="3">
        <f>'Financial - Bus'!T45+'Economic - Bus'!$A45*2*'Economic - Bus'!$L$2*'Environmental costs'!$B$25</f>
        <v>1636334.7492456418</v>
      </c>
      <c r="U45" s="3">
        <f>'Financial - Bus'!U45+'Economic - Bus'!$A45*2*'Economic - Bus'!$L$2*'Environmental costs'!$B$25</f>
        <v>1669433.4744661341</v>
      </c>
      <c r="V45" s="3">
        <f>'Financial - Bus'!V45+'Economic - Bus'!$A45*2*'Economic - Bus'!$L$2*'Environmental costs'!$B$25</f>
        <v>1703856.1486954461</v>
      </c>
      <c r="W45" s="3">
        <f>'Financial - Bus'!W45+'Economic - Bus'!$A45*2*'Economic - Bus'!$L$2*'Environmental costs'!$B$25</f>
        <v>1739655.7298939305</v>
      </c>
      <c r="X45" s="3">
        <f>'Financial - Bus'!X45+'Economic - Bus'!$A45*2*'Economic - Bus'!$L$2*'Environmental costs'!$B$25</f>
        <v>1776887.2943403546</v>
      </c>
      <c r="Y45" s="3">
        <f>'Financial - Bus'!Y45+'Economic - Bus'!$A45*2*'Economic - Bus'!$L$2*'Environmental costs'!$B$25</f>
        <v>1815608.1213646356</v>
      </c>
      <c r="Z45" s="3">
        <f>'Financial - Bus'!Z45+'Economic - Bus'!$A45*2*'Economic - Bus'!$L$2*'Environmental costs'!$B$25</f>
        <v>1855877.7814698876</v>
      </c>
      <c r="AA45" s="3">
        <f>'Financial - Bus'!AA45+'Economic - Bus'!$A45*2*'Economic - Bus'!$L$2*'Environmental costs'!$B$25</f>
        <v>1897758.2279793497</v>
      </c>
      <c r="AB45" s="3">
        <f>'Financial - Bus'!AB45+'Economic - Bus'!$A45*2*'Economic - Bus'!$L$2*'Environmental costs'!$B$25</f>
        <v>1941313.8923491905</v>
      </c>
      <c r="AC45" s="3">
        <f>'Financial - Bus'!AC45+'Economic - Bus'!$A45*2*'Economic - Bus'!$L$2*'Environmental costs'!$B$25</f>
        <v>1986611.7832938249</v>
      </c>
      <c r="AD45" s="3">
        <f>'Financial - Bus'!AD45+'Economic - Bus'!$A45*2*'Economic - Bus'!$L$2*'Environmental costs'!$B$25</f>
        <v>2033721.5898762445</v>
      </c>
      <c r="AE45" s="3">
        <f>'Financial - Bus'!AE45+'Economic - Bus'!$A45*2*'Economic - Bus'!$L$2*'Environmental costs'!$B$25</f>
        <v>2082715.7887219612</v>
      </c>
      <c r="AF45" s="3">
        <f>'Financial - Bus'!AF45+'Economic - Bus'!$A45*2*'Economic - Bus'!$L$2*'Environmental costs'!$B$25</f>
        <v>2133669.7555215065</v>
      </c>
    </row>
    <row r="46" spans="1:32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>
        <f>'Results - Economic'!C46</f>
        <v>467.9600877428748</v>
      </c>
      <c r="B49" s="2">
        <f t="shared" si="0"/>
        <v>18309973.221600022</v>
      </c>
      <c r="C49" s="3">
        <f>'Financial - Bus'!C49+'Economic - Bus'!$A49*2*'Economic - Bus'!$L$2*'Environmental costs'!$B$25</f>
        <v>1282903.8647731254</v>
      </c>
      <c r="D49" s="3">
        <f>'Financial - Bus'!D49+'Economic - Bus'!$A49*2*'Economic - Bus'!$L$2*'Environmental costs'!$B$25</f>
        <v>1300574.0376862963</v>
      </c>
      <c r="E49" s="3">
        <f>'Financial - Bus'!E49+'Economic - Bus'!$A49*2*'Economic - Bus'!$L$2*'Environmental costs'!$B$25</f>
        <v>1318951.0175159941</v>
      </c>
      <c r="F49" s="3">
        <f>'Financial - Bus'!F49+'Economic - Bus'!$A49*2*'Economic - Bus'!$L$2*'Environmental costs'!$B$25</f>
        <v>1338063.0765388799</v>
      </c>
      <c r="G49" s="3">
        <f>'Financial - Bus'!G49+'Economic - Bus'!$A49*2*'Economic - Bus'!$L$2*'Environmental costs'!$B$25</f>
        <v>1357939.6179226812</v>
      </c>
      <c r="H49" s="3">
        <f>'Financial - Bus'!H49+'Economic - Bus'!$A49*2*'Economic - Bus'!$L$2*'Environmental costs'!$B$25</f>
        <v>1378611.2209618343</v>
      </c>
      <c r="I49" s="3">
        <f>'Financial - Bus'!I49+'Economic - Bus'!$A49*2*'Economic - Bus'!$L$2*'Environmental costs'!$B$25</f>
        <v>1400109.6881225535</v>
      </c>
      <c r="J49" s="3">
        <f>'Financial - Bus'!J49+'Economic - Bus'!$A49*2*'Economic - Bus'!$L$2*'Environmental costs'!$B$25</f>
        <v>1422468.0939697016</v>
      </c>
      <c r="K49" s="3">
        <f>'Financial - Bus'!K49+'Economic - Bus'!$A49*2*'Economic - Bus'!$L$2*'Environmental costs'!$B$25</f>
        <v>1445720.8360507358</v>
      </c>
      <c r="L49" s="3">
        <f>'Financial - Bus'!L49+'Economic - Bus'!$A49*2*'Economic - Bus'!$L$2*'Environmental costs'!$B$25</f>
        <v>1469903.6878150112</v>
      </c>
      <c r="M49" s="3">
        <f>'Financial - Bus'!M49+'Economic - Bus'!$A49*2*'Economic - Bus'!$L$2*'Environmental costs'!$B$25</f>
        <v>1495053.8536498577</v>
      </c>
      <c r="N49" s="3">
        <f>'Financial - Bus'!N49+'Economic - Bus'!$A49*2*'Economic - Bus'!$L$2*'Environmental costs'!$B$25</f>
        <v>1521210.0261180976</v>
      </c>
      <c r="O49" s="3">
        <f>'Financial - Bus'!O49+'Economic - Bus'!$A49*2*'Economic - Bus'!$L$2*'Environmental costs'!$B$25</f>
        <v>1548412.4454850678</v>
      </c>
      <c r="P49" s="3">
        <f>'Financial - Bus'!P49+'Economic - Bus'!$A49*2*'Economic - Bus'!$L$2*'Environmental costs'!$B$25</f>
        <v>1576702.9616267164</v>
      </c>
      <c r="Q49" s="3">
        <f>'Financial - Bus'!Q49+'Economic - Bus'!$A49*2*'Economic - Bus'!$L$2*'Environmental costs'!$B$25</f>
        <v>1606125.0984140309</v>
      </c>
      <c r="R49" s="3">
        <f>'Financial - Bus'!R49+'Economic - Bus'!$A49*2*'Economic - Bus'!$L$2*'Environmental costs'!$B$25</f>
        <v>1636724.1206728383</v>
      </c>
      <c r="S49" s="3">
        <f>'Financial - Bus'!S49+'Economic - Bus'!$A49*2*'Economic - Bus'!$L$2*'Environmental costs'!$B$25</f>
        <v>1668547.1038219978</v>
      </c>
      <c r="T49" s="3">
        <f>'Financial - Bus'!T49+'Economic - Bus'!$A49*2*'Economic - Bus'!$L$2*'Environmental costs'!$B$25</f>
        <v>1701643.0062971236</v>
      </c>
      <c r="U49" s="3">
        <f>'Financial - Bus'!U49+'Economic - Bus'!$A49*2*'Economic - Bus'!$L$2*'Environmental costs'!$B$25</f>
        <v>1736062.7448712545</v>
      </c>
      <c r="V49" s="3">
        <f>'Financial - Bus'!V49+'Economic - Bus'!$A49*2*'Economic - Bus'!$L$2*'Environmental costs'!$B$25</f>
        <v>1771859.2729883506</v>
      </c>
      <c r="W49" s="3">
        <f>'Financial - Bus'!W49+'Economic - Bus'!$A49*2*'Economic - Bus'!$L$2*'Environmental costs'!$B$25</f>
        <v>1809087.6622301308</v>
      </c>
      <c r="X49" s="3">
        <f>'Financial - Bus'!X49+'Economic - Bus'!$A49*2*'Economic - Bus'!$L$2*'Environmental costs'!$B$25</f>
        <v>1847805.1870415821</v>
      </c>
      <c r="Y49" s="3">
        <f>'Financial - Bus'!Y49+'Economic - Bus'!$A49*2*'Economic - Bus'!$L$2*'Environmental costs'!$B$25</f>
        <v>1888071.4128454914</v>
      </c>
      <c r="Z49" s="3">
        <f>'Financial - Bus'!Z49+'Economic - Bus'!$A49*2*'Economic - Bus'!$L$2*'Environmental costs'!$B$25</f>
        <v>1929948.2876815568</v>
      </c>
      <c r="AA49" s="3">
        <f>'Financial - Bus'!AA49+'Economic - Bus'!$A49*2*'Economic - Bus'!$L$2*'Environmental costs'!$B$25</f>
        <v>1973500.2375110653</v>
      </c>
      <c r="AB49" s="3">
        <f>'Financial - Bus'!AB49+'Economic - Bus'!$A49*2*'Economic - Bus'!$L$2*'Environmental costs'!$B$25</f>
        <v>2018794.265333754</v>
      </c>
      <c r="AC49" s="3">
        <f>'Financial - Bus'!AC49+'Economic - Bus'!$A49*2*'Economic - Bus'!$L$2*'Environmental costs'!$B$25</f>
        <v>2065900.0542693497</v>
      </c>
      <c r="AD49" s="3">
        <f>'Financial - Bus'!AD49+'Economic - Bus'!$A49*2*'Economic - Bus'!$L$2*'Environmental costs'!$B$25</f>
        <v>2114890.07476237</v>
      </c>
      <c r="AE49" s="3">
        <f>'Financial - Bus'!AE49+'Economic - Bus'!$A49*2*'Economic - Bus'!$L$2*'Environmental costs'!$B$25</f>
        <v>2165839.6960751107</v>
      </c>
      <c r="AF49" s="3">
        <f>'Financial - Bus'!AF49+'Economic - Bus'!$A49*2*'Economic - Bus'!$L$2*'Environmental costs'!$B$25</f>
        <v>2218827.3022403615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opLeftCell="A28" workbookViewId="0">
      <selection activeCell="B40" sqref="B40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23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40</v>
      </c>
      <c r="B4" s="2">
        <f>NPV($E$2,C4:AF4)*(1+$E$2)</f>
        <v>4095696.7057687324</v>
      </c>
      <c r="C4" s="3">
        <f>'Financial - Trolley'!C4+'Economic - Trolley'!$A4*2*'Economic - Trolley'!$L$2*'Environmental costs'!$B$26</f>
        <v>2057273.0826719492</v>
      </c>
      <c r="D4" s="3">
        <f>'Financial - Trolley'!D4+'Economic - Trolley'!$A4*2*'Economic - Trolley'!$L$2*'Environmental costs'!$B$26</f>
        <v>186113.55124337779</v>
      </c>
      <c r="E4" s="3">
        <f>'Financial - Trolley'!E4+'Economic - Trolley'!$A4*2*'Economic - Trolley'!$L$2*'Environmental costs'!$B$26</f>
        <v>186387.97204337775</v>
      </c>
      <c r="F4" s="3">
        <f>'Financial - Trolley'!F4+'Economic - Trolley'!$A4*2*'Economic - Trolley'!$L$2*'Environmental costs'!$B$26</f>
        <v>186667.88125937775</v>
      </c>
      <c r="G4" s="3">
        <f>'Financial - Trolley'!G4+'Economic - Trolley'!$A4*2*'Economic - Trolley'!$L$2*'Environmental costs'!$B$26</f>
        <v>186953.38865969778</v>
      </c>
      <c r="H4" s="3">
        <f>'Financial - Trolley'!H4+'Economic - Trolley'!$A4*2*'Economic - Trolley'!$L$2*'Environmental costs'!$B$26</f>
        <v>187244.60620802417</v>
      </c>
      <c r="I4" s="3">
        <f>'Financial - Trolley'!I4+'Economic - Trolley'!$A4*2*'Economic - Trolley'!$L$2*'Environmental costs'!$B$26</f>
        <v>187541.6481073171</v>
      </c>
      <c r="J4" s="3">
        <f>'Financial - Trolley'!J4+'Economic - Trolley'!$A4*2*'Economic - Trolley'!$L$2*'Environmental costs'!$B$26</f>
        <v>187844.6308445959</v>
      </c>
      <c r="K4" s="3">
        <f>'Financial - Trolley'!K4+'Economic - Trolley'!$A4*2*'Economic - Trolley'!$L$2*'Environmental costs'!$B$26</f>
        <v>188153.67323662026</v>
      </c>
      <c r="L4" s="3">
        <f>'Financial - Trolley'!L4+'Economic - Trolley'!$A4*2*'Economic - Trolley'!$L$2*'Environmental costs'!$B$26</f>
        <v>188468.8964764851</v>
      </c>
      <c r="M4" s="3">
        <f>'Financial - Trolley'!M4+'Economic - Trolley'!$A4*2*'Economic - Trolley'!$L$2*'Environmental costs'!$B$26</f>
        <v>188790.42418114725</v>
      </c>
      <c r="N4" s="3">
        <f>'Financial - Trolley'!N4+'Economic - Trolley'!$A4*2*'Economic - Trolley'!$L$2*'Environmental costs'!$B$26</f>
        <v>189118.38243990263</v>
      </c>
      <c r="O4" s="3">
        <f>'Financial - Trolley'!O4+'Economic - Trolley'!$A4*2*'Economic - Trolley'!$L$2*'Environmental costs'!$B$26</f>
        <v>189452.89986383312</v>
      </c>
      <c r="P4" s="3">
        <f>'Financial - Trolley'!P4+'Economic - Trolley'!$A4*2*'Economic - Trolley'!$L$2*'Environmental costs'!$B$26</f>
        <v>189794.10763624223</v>
      </c>
      <c r="Q4" s="3">
        <f>'Financial - Trolley'!Q4+'Economic - Trolley'!$A4*2*'Economic - Trolley'!$L$2*'Environmental costs'!$B$26</f>
        <v>190142.13956409955</v>
      </c>
      <c r="R4" s="3">
        <f>'Financial - Trolley'!R4+'Economic - Trolley'!$A4*2*'Economic - Trolley'!$L$2*'Environmental costs'!$B$26</f>
        <v>190497.13213051396</v>
      </c>
      <c r="S4" s="3">
        <f>'Financial - Trolley'!S4+'Economic - Trolley'!$A4*2*'Economic - Trolley'!$L$2*'Environmental costs'!$B$26</f>
        <v>190859.22454825669</v>
      </c>
      <c r="T4" s="3">
        <f>'Financial - Trolley'!T4+'Economic - Trolley'!$A4*2*'Economic - Trolley'!$L$2*'Environmental costs'!$B$26</f>
        <v>191228.55881435427</v>
      </c>
      <c r="U4" s="3">
        <f>'Financial - Trolley'!U4+'Economic - Trolley'!$A4*2*'Economic - Trolley'!$L$2*'Environmental costs'!$B$26</f>
        <v>191605.2797657738</v>
      </c>
      <c r="V4" s="3">
        <f>'Financial - Trolley'!V4+'Economic - Trolley'!$A4*2*'Economic - Trolley'!$L$2*'Environmental costs'!$B$26</f>
        <v>191989.53513622173</v>
      </c>
      <c r="W4" s="3">
        <f>'Financial - Trolley'!W4+'Economic - Trolley'!$A4*2*'Economic - Trolley'!$L$2*'Environmental costs'!$B$26</f>
        <v>192381.47561407858</v>
      </c>
      <c r="X4" s="3">
        <f>'Financial - Trolley'!X4+'Economic - Trolley'!$A4*2*'Economic - Trolley'!$L$2*'Environmental costs'!$B$26</f>
        <v>192781.25490149262</v>
      </c>
      <c r="Y4" s="3">
        <f>'Financial - Trolley'!Y4+'Economic - Trolley'!$A4*2*'Economic - Trolley'!$L$2*'Environmental costs'!$B$26</f>
        <v>193189.02977465489</v>
      </c>
      <c r="Z4" s="3">
        <f>'Financial - Trolley'!Z4+'Economic - Trolley'!$A4*2*'Economic - Trolley'!$L$2*'Environmental costs'!$B$26</f>
        <v>193604.96014528046</v>
      </c>
      <c r="AA4" s="3">
        <f>'Financial - Trolley'!AA4+'Economic - Trolley'!$A4*2*'Economic - Trolley'!$L$2*'Environmental costs'!$B$26</f>
        <v>194029.20912331849</v>
      </c>
      <c r="AB4" s="3">
        <f>'Financial - Trolley'!AB4+'Economic - Trolley'!$A4*2*'Economic - Trolley'!$L$2*'Environmental costs'!$B$26</f>
        <v>194461.94308091732</v>
      </c>
      <c r="AC4" s="3">
        <f>'Financial - Trolley'!AC4+'Economic - Trolley'!$A4*2*'Economic - Trolley'!$L$2*'Environmental costs'!$B$26</f>
        <v>194903.3317176681</v>
      </c>
      <c r="AD4" s="3">
        <f>'Financial - Trolley'!AD4+'Economic - Trolley'!$A4*2*'Economic - Trolley'!$L$2*'Environmental costs'!$B$26</f>
        <v>195353.54812715392</v>
      </c>
      <c r="AE4" s="3">
        <f>'Financial - Trolley'!AE4+'Economic - Trolley'!$A4*2*'Economic - Trolley'!$L$2*'Environmental costs'!$B$26</f>
        <v>195812.76886482944</v>
      </c>
      <c r="AF4" s="3">
        <f>'Financial - Trolley'!AF4+'Economic - Trolley'!$A4*2*'Economic - Trolley'!$L$2*'Environmental costs'!$B$26</f>
        <v>-458718.82598274143</v>
      </c>
    </row>
    <row r="5" spans="1:32" x14ac:dyDescent="0.25">
      <c r="A5">
        <v>50</v>
      </c>
      <c r="B5" s="2">
        <f t="shared" ref="B5:B48" si="0">NPV($E$2,C5:AF5)*(1+$E$2)</f>
        <v>4365378.470350761</v>
      </c>
      <c r="C5" s="3">
        <f>'Financial - Trolley'!C5+'Economic - Trolley'!$A5*2*'Economic - Trolley'!$L$2*'Environmental costs'!$B$26</f>
        <v>2078734.2104827936</v>
      </c>
      <c r="D5" s="3">
        <f>'Financial - Trolley'!D5+'Economic - Trolley'!$A5*2*'Economic - Trolley'!$L$2*'Environmental costs'!$B$26</f>
        <v>207641.93905422222</v>
      </c>
      <c r="E5" s="3">
        <f>'Financial - Trolley'!E5+'Economic - Trolley'!$A5*2*'Economic - Trolley'!$L$2*'Environmental costs'!$B$26</f>
        <v>207984.96505422221</v>
      </c>
      <c r="F5" s="3">
        <f>'Financial - Trolley'!F5+'Economic - Trolley'!$A5*2*'Economic - Trolley'!$L$2*'Environmental costs'!$B$26</f>
        <v>208334.85157422221</v>
      </c>
      <c r="G5" s="3">
        <f>'Financial - Trolley'!G5+'Economic - Trolley'!$A5*2*'Economic - Trolley'!$L$2*'Environmental costs'!$B$26</f>
        <v>208691.73582462221</v>
      </c>
      <c r="H5" s="3">
        <f>'Financial - Trolley'!H5+'Economic - Trolley'!$A5*2*'Economic - Trolley'!$L$2*'Environmental costs'!$B$26</f>
        <v>209055.75776003022</v>
      </c>
      <c r="I5" s="3">
        <f>'Financial - Trolley'!I5+'Economic - Trolley'!$A5*2*'Economic - Trolley'!$L$2*'Environmental costs'!$B$26</f>
        <v>209427.06013414636</v>
      </c>
      <c r="J5" s="3">
        <f>'Financial - Trolley'!J5+'Economic - Trolley'!$A5*2*'Economic - Trolley'!$L$2*'Environmental costs'!$B$26</f>
        <v>209805.78855574483</v>
      </c>
      <c r="K5" s="3">
        <f>'Financial - Trolley'!K5+'Economic - Trolley'!$A5*2*'Economic - Trolley'!$L$2*'Environmental costs'!$B$26</f>
        <v>210192.0915457753</v>
      </c>
      <c r="L5" s="3">
        <f>'Financial - Trolley'!L5+'Economic - Trolley'!$A5*2*'Economic - Trolley'!$L$2*'Environmental costs'!$B$26</f>
        <v>210586.12059560636</v>
      </c>
      <c r="M5" s="3">
        <f>'Financial - Trolley'!M5+'Economic - Trolley'!$A5*2*'Economic - Trolley'!$L$2*'Environmental costs'!$B$26</f>
        <v>210988.03022643406</v>
      </c>
      <c r="N5" s="3">
        <f>'Financial - Trolley'!N5+'Economic - Trolley'!$A5*2*'Economic - Trolley'!$L$2*'Environmental costs'!$B$26</f>
        <v>211397.97804987829</v>
      </c>
      <c r="O5" s="3">
        <f>'Financial - Trolley'!O5+'Economic - Trolley'!$A5*2*'Economic - Trolley'!$L$2*'Environmental costs'!$B$26</f>
        <v>211816.1248297914</v>
      </c>
      <c r="P5" s="3">
        <f>'Financial - Trolley'!P5+'Economic - Trolley'!$A5*2*'Economic - Trolley'!$L$2*'Environmental costs'!$B$26</f>
        <v>212242.6345453028</v>
      </c>
      <c r="Q5" s="3">
        <f>'Financial - Trolley'!Q5+'Economic - Trolley'!$A5*2*'Economic - Trolley'!$L$2*'Environmental costs'!$B$26</f>
        <v>212677.67445512439</v>
      </c>
      <c r="R5" s="3">
        <f>'Financial - Trolley'!R5+'Economic - Trolley'!$A5*2*'Economic - Trolley'!$L$2*'Environmental costs'!$B$26</f>
        <v>213121.41516314246</v>
      </c>
      <c r="S5" s="3">
        <f>'Financial - Trolley'!S5+'Economic - Trolley'!$A5*2*'Economic - Trolley'!$L$2*'Environmental costs'!$B$26</f>
        <v>213574.03068532085</v>
      </c>
      <c r="T5" s="3">
        <f>'Financial - Trolley'!T5+'Economic - Trolley'!$A5*2*'Economic - Trolley'!$L$2*'Environmental costs'!$B$26</f>
        <v>214035.69851794283</v>
      </c>
      <c r="U5" s="3">
        <f>'Financial - Trolley'!U5+'Economic - Trolley'!$A5*2*'Economic - Trolley'!$L$2*'Environmental costs'!$B$26</f>
        <v>214506.59970721722</v>
      </c>
      <c r="V5" s="3">
        <f>'Financial - Trolley'!V5+'Economic - Trolley'!$A5*2*'Economic - Trolley'!$L$2*'Environmental costs'!$B$26</f>
        <v>214986.91892027712</v>
      </c>
      <c r="W5" s="3">
        <f>'Financial - Trolley'!W5+'Economic - Trolley'!$A5*2*'Economic - Trolley'!$L$2*'Environmental costs'!$B$26</f>
        <v>215476.84451759825</v>
      </c>
      <c r="X5" s="3">
        <f>'Financial - Trolley'!X5+'Economic - Trolley'!$A5*2*'Economic - Trolley'!$L$2*'Environmental costs'!$B$26</f>
        <v>215976.56862686577</v>
      </c>
      <c r="Y5" s="3">
        <f>'Financial - Trolley'!Y5+'Economic - Trolley'!$A5*2*'Economic - Trolley'!$L$2*'Environmental costs'!$B$26</f>
        <v>216486.28721831864</v>
      </c>
      <c r="Z5" s="3">
        <f>'Financial - Trolley'!Z5+'Economic - Trolley'!$A5*2*'Economic - Trolley'!$L$2*'Environmental costs'!$B$26</f>
        <v>217006.20018160055</v>
      </c>
      <c r="AA5" s="3">
        <f>'Financial - Trolley'!AA5+'Economic - Trolley'!$A5*2*'Economic - Trolley'!$L$2*'Environmental costs'!$B$26</f>
        <v>217536.5114041481</v>
      </c>
      <c r="AB5" s="3">
        <f>'Financial - Trolley'!AB5+'Economic - Trolley'!$A5*2*'Economic - Trolley'!$L$2*'Environmental costs'!$B$26</f>
        <v>218077.42885114663</v>
      </c>
      <c r="AC5" s="3">
        <f>'Financial - Trolley'!AC5+'Economic - Trolley'!$A5*2*'Economic - Trolley'!$L$2*'Environmental costs'!$B$26</f>
        <v>218629.16464708513</v>
      </c>
      <c r="AD5" s="3">
        <f>'Financial - Trolley'!AD5+'Economic - Trolley'!$A5*2*'Economic - Trolley'!$L$2*'Environmental costs'!$B$26</f>
        <v>219191.93515894239</v>
      </c>
      <c r="AE5" s="3">
        <f>'Financial - Trolley'!AE5+'Economic - Trolley'!$A5*2*'Economic - Trolley'!$L$2*'Environmental costs'!$B$26</f>
        <v>219765.9610810368</v>
      </c>
      <c r="AF5" s="3">
        <f>'Financial - Trolley'!AF5+'Economic - Trolley'!$A5*2*'Economic - Trolley'!$L$2*'Environmental costs'!$B$26</f>
        <v>-434648.53247842682</v>
      </c>
    </row>
    <row r="6" spans="1:32" x14ac:dyDescent="0.25">
      <c r="A6">
        <v>60</v>
      </c>
      <c r="B6" s="2">
        <f t="shared" si="0"/>
        <v>4635060.2349327933</v>
      </c>
      <c r="C6" s="3">
        <f>'Financial - Trolley'!C6+'Economic - Trolley'!$A6*2*'Economic - Trolley'!$L$2*'Environmental costs'!$B$26</f>
        <v>2100195.3382936381</v>
      </c>
      <c r="D6" s="3">
        <f>'Financial - Trolley'!D6+'Economic - Trolley'!$A6*2*'Economic - Trolley'!$L$2*'Environmental costs'!$B$26</f>
        <v>229170.32686506666</v>
      </c>
      <c r="E6" s="3">
        <f>'Financial - Trolley'!E6+'Economic - Trolley'!$A6*2*'Economic - Trolley'!$L$2*'Environmental costs'!$B$26</f>
        <v>229581.95806506666</v>
      </c>
      <c r="F6" s="3">
        <f>'Financial - Trolley'!F6+'Economic - Trolley'!$A6*2*'Economic - Trolley'!$L$2*'Environmental costs'!$B$26</f>
        <v>230001.82188906666</v>
      </c>
      <c r="G6" s="3">
        <f>'Financial - Trolley'!G6+'Economic - Trolley'!$A6*2*'Economic - Trolley'!$L$2*'Environmental costs'!$B$26</f>
        <v>230430.08298954667</v>
      </c>
      <c r="H6" s="3">
        <f>'Financial - Trolley'!H6+'Economic - Trolley'!$A6*2*'Economic - Trolley'!$L$2*'Environmental costs'!$B$26</f>
        <v>230866.90931203627</v>
      </c>
      <c r="I6" s="3">
        <f>'Financial - Trolley'!I6+'Economic - Trolley'!$A6*2*'Economic - Trolley'!$L$2*'Environmental costs'!$B$26</f>
        <v>231312.47216097565</v>
      </c>
      <c r="J6" s="3">
        <f>'Financial - Trolley'!J6+'Economic - Trolley'!$A6*2*'Economic - Trolley'!$L$2*'Environmental costs'!$B$26</f>
        <v>231766.94626689385</v>
      </c>
      <c r="K6" s="3">
        <f>'Financial - Trolley'!K6+'Economic - Trolley'!$A6*2*'Economic - Trolley'!$L$2*'Environmental costs'!$B$26</f>
        <v>232230.50985493037</v>
      </c>
      <c r="L6" s="3">
        <f>'Financial - Trolley'!L6+'Economic - Trolley'!$A6*2*'Economic - Trolley'!$L$2*'Environmental costs'!$B$26</f>
        <v>232703.34471472763</v>
      </c>
      <c r="M6" s="3">
        <f>'Financial - Trolley'!M6+'Economic - Trolley'!$A6*2*'Economic - Trolley'!$L$2*'Environmental costs'!$B$26</f>
        <v>233185.63627172087</v>
      </c>
      <c r="N6" s="3">
        <f>'Financial - Trolley'!N6+'Economic - Trolley'!$A6*2*'Economic - Trolley'!$L$2*'Environmental costs'!$B$26</f>
        <v>233677.57365985395</v>
      </c>
      <c r="O6" s="3">
        <f>'Financial - Trolley'!O6+'Economic - Trolley'!$A6*2*'Economic - Trolley'!$L$2*'Environmental costs'!$B$26</f>
        <v>234179.3497957497</v>
      </c>
      <c r="P6" s="3">
        <f>'Financial - Trolley'!P6+'Economic - Trolley'!$A6*2*'Economic - Trolley'!$L$2*'Environmental costs'!$B$26</f>
        <v>234691.16145436335</v>
      </c>
      <c r="Q6" s="3">
        <f>'Financial - Trolley'!Q6+'Economic - Trolley'!$A6*2*'Economic - Trolley'!$L$2*'Environmental costs'!$B$26</f>
        <v>235213.20934614929</v>
      </c>
      <c r="R6" s="3">
        <f>'Financial - Trolley'!R6+'Economic - Trolley'!$A6*2*'Economic - Trolley'!$L$2*'Environmental costs'!$B$26</f>
        <v>235745.69819577094</v>
      </c>
      <c r="S6" s="3">
        <f>'Financial - Trolley'!S6+'Economic - Trolley'!$A6*2*'Economic - Trolley'!$L$2*'Environmental costs'!$B$26</f>
        <v>236288.83682238503</v>
      </c>
      <c r="T6" s="3">
        <f>'Financial - Trolley'!T6+'Economic - Trolley'!$A6*2*'Economic - Trolley'!$L$2*'Environmental costs'!$B$26</f>
        <v>236842.83822153139</v>
      </c>
      <c r="U6" s="3">
        <f>'Financial - Trolley'!U6+'Economic - Trolley'!$A6*2*'Economic - Trolley'!$L$2*'Environmental costs'!$B$26</f>
        <v>237407.9196486607</v>
      </c>
      <c r="V6" s="3">
        <f>'Financial - Trolley'!V6+'Economic - Trolley'!$A6*2*'Economic - Trolley'!$L$2*'Environmental costs'!$B$26</f>
        <v>237984.30270433257</v>
      </c>
      <c r="W6" s="3">
        <f>'Financial - Trolley'!W6+'Economic - Trolley'!$A6*2*'Economic - Trolley'!$L$2*'Environmental costs'!$B$26</f>
        <v>238572.21342111789</v>
      </c>
      <c r="X6" s="3">
        <f>'Financial - Trolley'!X6+'Economic - Trolley'!$A6*2*'Economic - Trolley'!$L$2*'Environmental costs'!$B$26</f>
        <v>239171.8823522389</v>
      </c>
      <c r="Y6" s="3">
        <f>'Financial - Trolley'!Y6+'Economic - Trolley'!$A6*2*'Economic - Trolley'!$L$2*'Environmental costs'!$B$26</f>
        <v>239783.54466198236</v>
      </c>
      <c r="Z6" s="3">
        <f>'Financial - Trolley'!Z6+'Economic - Trolley'!$A6*2*'Economic - Trolley'!$L$2*'Environmental costs'!$B$26</f>
        <v>240407.44021792067</v>
      </c>
      <c r="AA6" s="3">
        <f>'Financial - Trolley'!AA6+'Economic - Trolley'!$A6*2*'Economic - Trolley'!$L$2*'Environmental costs'!$B$26</f>
        <v>241043.81368497774</v>
      </c>
      <c r="AB6" s="3">
        <f>'Financial - Trolley'!AB6+'Economic - Trolley'!$A6*2*'Economic - Trolley'!$L$2*'Environmental costs'!$B$26</f>
        <v>241692.91462137597</v>
      </c>
      <c r="AC6" s="3">
        <f>'Financial - Trolley'!AC6+'Economic - Trolley'!$A6*2*'Economic - Trolley'!$L$2*'Environmental costs'!$B$26</f>
        <v>242354.99757650218</v>
      </c>
      <c r="AD6" s="3">
        <f>'Financial - Trolley'!AD6+'Economic - Trolley'!$A6*2*'Economic - Trolley'!$L$2*'Environmental costs'!$B$26</f>
        <v>243030.32219073086</v>
      </c>
      <c r="AE6" s="3">
        <f>'Financial - Trolley'!AE6+'Economic - Trolley'!$A6*2*'Economic - Trolley'!$L$2*'Environmental costs'!$B$26</f>
        <v>243719.15329724416</v>
      </c>
      <c r="AF6" s="3">
        <f>'Financial - Trolley'!AF6+'Economic - Trolley'!$A6*2*'Economic - Trolley'!$L$2*'Environmental costs'!$B$26</f>
        <v>-410578.2389741122</v>
      </c>
    </row>
    <row r="7" spans="1:32" x14ac:dyDescent="0.25">
      <c r="A7">
        <v>70</v>
      </c>
      <c r="B7" s="2">
        <f t="shared" si="0"/>
        <v>4904741.9995148238</v>
      </c>
      <c r="C7" s="3">
        <f>'Financial - Trolley'!C7+'Economic - Trolley'!$A7*2*'Economic - Trolley'!$L$2*'Environmental costs'!$B$26</f>
        <v>2121656.4661044823</v>
      </c>
      <c r="D7" s="3">
        <f>'Financial - Trolley'!D7+'Economic - Trolley'!$A7*2*'Economic - Trolley'!$L$2*'Environmental costs'!$B$26</f>
        <v>250698.71467591109</v>
      </c>
      <c r="E7" s="3">
        <f>'Financial - Trolley'!E7+'Economic - Trolley'!$A7*2*'Economic - Trolley'!$L$2*'Environmental costs'!$B$26</f>
        <v>251178.95107591111</v>
      </c>
      <c r="F7" s="3">
        <f>'Financial - Trolley'!F7+'Economic - Trolley'!$A7*2*'Economic - Trolley'!$L$2*'Environmental costs'!$B$26</f>
        <v>251668.79220391111</v>
      </c>
      <c r="G7" s="3">
        <f>'Financial - Trolley'!G7+'Economic - Trolley'!$A7*2*'Economic - Trolley'!$L$2*'Environmental costs'!$B$26</f>
        <v>252168.43015447111</v>
      </c>
      <c r="H7" s="3">
        <f>'Financial - Trolley'!H7+'Economic - Trolley'!$A7*2*'Economic - Trolley'!$L$2*'Environmental costs'!$B$26</f>
        <v>252678.06086404232</v>
      </c>
      <c r="I7" s="3">
        <f>'Financial - Trolley'!I7+'Economic - Trolley'!$A7*2*'Economic - Trolley'!$L$2*'Environmental costs'!$B$26</f>
        <v>253197.88418780494</v>
      </c>
      <c r="J7" s="3">
        <f>'Financial - Trolley'!J7+'Economic - Trolley'!$A7*2*'Economic - Trolley'!$L$2*'Environmental costs'!$B$26</f>
        <v>253728.10397804278</v>
      </c>
      <c r="K7" s="3">
        <f>'Financial - Trolley'!K7+'Economic - Trolley'!$A7*2*'Economic - Trolley'!$L$2*'Environmental costs'!$B$26</f>
        <v>254268.92816408543</v>
      </c>
      <c r="L7" s="3">
        <f>'Financial - Trolley'!L7+'Economic - Trolley'!$A7*2*'Economic - Trolley'!$L$2*'Environmental costs'!$B$26</f>
        <v>254820.56883384893</v>
      </c>
      <c r="M7" s="3">
        <f>'Financial - Trolley'!M7+'Economic - Trolley'!$A7*2*'Economic - Trolley'!$L$2*'Environmental costs'!$B$26</f>
        <v>255383.24231700768</v>
      </c>
      <c r="N7" s="3">
        <f>'Financial - Trolley'!N7+'Economic - Trolley'!$A7*2*'Economic - Trolley'!$L$2*'Environmental costs'!$B$26</f>
        <v>255957.16926982961</v>
      </c>
      <c r="O7" s="3">
        <f>'Financial - Trolley'!O7+'Economic - Trolley'!$A7*2*'Economic - Trolley'!$L$2*'Environmental costs'!$B$26</f>
        <v>256542.57476170798</v>
      </c>
      <c r="P7" s="3">
        <f>'Financial - Trolley'!P7+'Economic - Trolley'!$A7*2*'Economic - Trolley'!$L$2*'Environmental costs'!$B$26</f>
        <v>257139.68836342392</v>
      </c>
      <c r="Q7" s="3">
        <f>'Financial - Trolley'!Q7+'Economic - Trolley'!$A7*2*'Economic - Trolley'!$L$2*'Environmental costs'!$B$26</f>
        <v>257748.74423717416</v>
      </c>
      <c r="R7" s="3">
        <f>'Financial - Trolley'!R7+'Economic - Trolley'!$A7*2*'Economic - Trolley'!$L$2*'Environmental costs'!$B$26</f>
        <v>258369.98122839944</v>
      </c>
      <c r="S7" s="3">
        <f>'Financial - Trolley'!S7+'Economic - Trolley'!$A7*2*'Economic - Trolley'!$L$2*'Environmental costs'!$B$26</f>
        <v>259003.64295944921</v>
      </c>
      <c r="T7" s="3">
        <f>'Financial - Trolley'!T7+'Economic - Trolley'!$A7*2*'Economic - Trolley'!$L$2*'Environmental costs'!$B$26</f>
        <v>259649.97792511995</v>
      </c>
      <c r="U7" s="3">
        <f>'Financial - Trolley'!U7+'Economic - Trolley'!$A7*2*'Economic - Trolley'!$L$2*'Environmental costs'!$B$26</f>
        <v>260309.23959010415</v>
      </c>
      <c r="V7" s="3">
        <f>'Financial - Trolley'!V7+'Economic - Trolley'!$A7*2*'Economic - Trolley'!$L$2*'Environmental costs'!$B$26</f>
        <v>260981.68648838799</v>
      </c>
      <c r="W7" s="3">
        <f>'Financial - Trolley'!W7+'Economic - Trolley'!$A7*2*'Economic - Trolley'!$L$2*'Environmental costs'!$B$26</f>
        <v>261667.58232463754</v>
      </c>
      <c r="X7" s="3">
        <f>'Financial - Trolley'!X7+'Economic - Trolley'!$A7*2*'Economic - Trolley'!$L$2*'Environmental costs'!$B$26</f>
        <v>262367.19607761205</v>
      </c>
      <c r="Y7" s="3">
        <f>'Financial - Trolley'!Y7+'Economic - Trolley'!$A7*2*'Economic - Trolley'!$L$2*'Environmental costs'!$B$26</f>
        <v>263080.80210564611</v>
      </c>
      <c r="Z7" s="3">
        <f>'Financial - Trolley'!Z7+'Economic - Trolley'!$A7*2*'Economic - Trolley'!$L$2*'Environmental costs'!$B$26</f>
        <v>263808.68025424081</v>
      </c>
      <c r="AA7" s="3">
        <f>'Financial - Trolley'!AA7+'Economic - Trolley'!$A7*2*'Economic - Trolley'!$L$2*'Environmental costs'!$B$26</f>
        <v>264551.1159658074</v>
      </c>
      <c r="AB7" s="3">
        <f>'Financial - Trolley'!AB7+'Economic - Trolley'!$A7*2*'Economic - Trolley'!$L$2*'Environmental costs'!$B$26</f>
        <v>265308.40039160533</v>
      </c>
      <c r="AC7" s="3">
        <f>'Financial - Trolley'!AC7+'Economic - Trolley'!$A7*2*'Economic - Trolley'!$L$2*'Environmental costs'!$B$26</f>
        <v>266080.83050591918</v>
      </c>
      <c r="AD7" s="3">
        <f>'Financial - Trolley'!AD7+'Economic - Trolley'!$A7*2*'Economic - Trolley'!$L$2*'Environmental costs'!$B$26</f>
        <v>266868.70922251936</v>
      </c>
      <c r="AE7" s="3">
        <f>'Financial - Trolley'!AE7+'Economic - Trolley'!$A7*2*'Economic - Trolley'!$L$2*'Environmental costs'!$B$26</f>
        <v>267672.3455134515</v>
      </c>
      <c r="AF7" s="3">
        <f>'Financial - Trolley'!AF7+'Economic - Trolley'!$A7*2*'Economic - Trolley'!$L$2*'Environmental costs'!$B$26</f>
        <v>-386507.94546979753</v>
      </c>
    </row>
    <row r="8" spans="1:32" x14ac:dyDescent="0.25">
      <c r="A8">
        <v>80</v>
      </c>
      <c r="B8" s="2">
        <f t="shared" si="0"/>
        <v>5174423.7640968533</v>
      </c>
      <c r="C8" s="3">
        <f>'Financial - Trolley'!C8+'Economic - Trolley'!$A8*2*'Economic - Trolley'!$L$2*'Environmental costs'!$B$26</f>
        <v>2143117.593915327</v>
      </c>
      <c r="D8" s="3">
        <f>'Financial - Trolley'!D8+'Economic - Trolley'!$A8*2*'Economic - Trolley'!$L$2*'Environmental costs'!$B$26</f>
        <v>272227.10248675552</v>
      </c>
      <c r="E8" s="3">
        <f>'Financial - Trolley'!E8+'Economic - Trolley'!$A8*2*'Economic - Trolley'!$L$2*'Environmental costs'!$B$26</f>
        <v>272775.94408675551</v>
      </c>
      <c r="F8" s="3">
        <f>'Financial - Trolley'!F8+'Economic - Trolley'!$A8*2*'Economic - Trolley'!$L$2*'Environmental costs'!$B$26</f>
        <v>273335.76251875551</v>
      </c>
      <c r="G8" s="3">
        <f>'Financial - Trolley'!G8+'Economic - Trolley'!$A8*2*'Economic - Trolley'!$L$2*'Environmental costs'!$B$26</f>
        <v>273906.77731939557</v>
      </c>
      <c r="H8" s="3">
        <f>'Financial - Trolley'!H8+'Economic - Trolley'!$A8*2*'Economic - Trolley'!$L$2*'Environmental costs'!$B$26</f>
        <v>274489.21241604834</v>
      </c>
      <c r="I8" s="3">
        <f>'Financial - Trolley'!I8+'Economic - Trolley'!$A8*2*'Economic - Trolley'!$L$2*'Environmental costs'!$B$26</f>
        <v>275083.2962146342</v>
      </c>
      <c r="J8" s="3">
        <f>'Financial - Trolley'!J8+'Economic - Trolley'!$A8*2*'Economic - Trolley'!$L$2*'Environmental costs'!$B$26</f>
        <v>275689.26168919174</v>
      </c>
      <c r="K8" s="3">
        <f>'Financial - Trolley'!K8+'Economic - Trolley'!$A8*2*'Economic - Trolley'!$L$2*'Environmental costs'!$B$26</f>
        <v>276307.34647324047</v>
      </c>
      <c r="L8" s="3">
        <f>'Financial - Trolley'!L8+'Economic - Trolley'!$A8*2*'Economic - Trolley'!$L$2*'Environmental costs'!$B$26</f>
        <v>276937.79295297019</v>
      </c>
      <c r="M8" s="3">
        <f>'Financial - Trolley'!M8+'Economic - Trolley'!$A8*2*'Economic - Trolley'!$L$2*'Environmental costs'!$B$26</f>
        <v>277580.84836229449</v>
      </c>
      <c r="N8" s="3">
        <f>'Financial - Trolley'!N8+'Economic - Trolley'!$A8*2*'Economic - Trolley'!$L$2*'Environmental costs'!$B$26</f>
        <v>278236.76487980527</v>
      </c>
      <c r="O8" s="3">
        <f>'Financial - Trolley'!O8+'Economic - Trolley'!$A8*2*'Economic - Trolley'!$L$2*'Environmental costs'!$B$26</f>
        <v>278905.79972766625</v>
      </c>
      <c r="P8" s="3">
        <f>'Financial - Trolley'!P8+'Economic - Trolley'!$A8*2*'Economic - Trolley'!$L$2*'Environmental costs'!$B$26</f>
        <v>279588.21527248446</v>
      </c>
      <c r="Q8" s="3">
        <f>'Financial - Trolley'!Q8+'Economic - Trolley'!$A8*2*'Economic - Trolley'!$L$2*'Environmental costs'!$B$26</f>
        <v>280284.27912819904</v>
      </c>
      <c r="R8" s="3">
        <f>'Financial - Trolley'!R8+'Economic - Trolley'!$A8*2*'Economic - Trolley'!$L$2*'Environmental costs'!$B$26</f>
        <v>280994.26426102791</v>
      </c>
      <c r="S8" s="3">
        <f>'Financial - Trolley'!S8+'Economic - Trolley'!$A8*2*'Economic - Trolley'!$L$2*'Environmental costs'!$B$26</f>
        <v>281718.44909651339</v>
      </c>
      <c r="T8" s="3">
        <f>'Financial - Trolley'!T8+'Economic - Trolley'!$A8*2*'Economic - Trolley'!$L$2*'Environmental costs'!$B$26</f>
        <v>282457.11762870854</v>
      </c>
      <c r="U8" s="3">
        <f>'Financial - Trolley'!U8+'Economic - Trolley'!$A8*2*'Economic - Trolley'!$L$2*'Environmental costs'!$B$26</f>
        <v>283210.55953154759</v>
      </c>
      <c r="V8" s="3">
        <f>'Financial - Trolley'!V8+'Economic - Trolley'!$A8*2*'Economic - Trolley'!$L$2*'Environmental costs'!$B$26</f>
        <v>283979.07027244341</v>
      </c>
      <c r="W8" s="3">
        <f>'Financial - Trolley'!W8+'Economic - Trolley'!$A8*2*'Economic - Trolley'!$L$2*'Environmental costs'!$B$26</f>
        <v>284762.95122815715</v>
      </c>
      <c r="X8" s="3">
        <f>'Financial - Trolley'!X8+'Economic - Trolley'!$A8*2*'Economic - Trolley'!$L$2*'Environmental costs'!$B$26</f>
        <v>285562.50980298518</v>
      </c>
      <c r="Y8" s="3">
        <f>'Financial - Trolley'!Y8+'Economic - Trolley'!$A8*2*'Economic - Trolley'!$L$2*'Environmental costs'!$B$26</f>
        <v>286378.05954930978</v>
      </c>
      <c r="Z8" s="3">
        <f>'Financial - Trolley'!Z8+'Economic - Trolley'!$A8*2*'Economic - Trolley'!$L$2*'Environmental costs'!$B$26</f>
        <v>287209.92029056087</v>
      </c>
      <c r="AA8" s="3">
        <f>'Financial - Trolley'!AA8+'Economic - Trolley'!$A8*2*'Economic - Trolley'!$L$2*'Environmental costs'!$B$26</f>
        <v>288058.41824663698</v>
      </c>
      <c r="AB8" s="3">
        <f>'Financial - Trolley'!AB8+'Economic - Trolley'!$A8*2*'Economic - Trolley'!$L$2*'Environmental costs'!$B$26</f>
        <v>288923.88616183464</v>
      </c>
      <c r="AC8" s="3">
        <f>'Financial - Trolley'!AC8+'Economic - Trolley'!$A8*2*'Economic - Trolley'!$L$2*'Environmental costs'!$B$26</f>
        <v>289806.6634353362</v>
      </c>
      <c r="AD8" s="3">
        <f>'Financial - Trolley'!AD8+'Economic - Trolley'!$A8*2*'Economic - Trolley'!$L$2*'Environmental costs'!$B$26</f>
        <v>290707.09625430783</v>
      </c>
      <c r="AE8" s="3">
        <f>'Financial - Trolley'!AE8+'Economic - Trolley'!$A8*2*'Economic - Trolley'!$L$2*'Environmental costs'!$B$26</f>
        <v>291625.53772965888</v>
      </c>
      <c r="AF8" s="3">
        <f>'Financial - Trolley'!AF8+'Economic - Trolley'!$A8*2*'Economic - Trolley'!$L$2*'Environmental costs'!$B$26</f>
        <v>-362437.65196548298</v>
      </c>
    </row>
    <row r="9" spans="1:32" x14ac:dyDescent="0.25">
      <c r="A9">
        <v>90</v>
      </c>
      <c r="B9" s="2">
        <f t="shared" si="0"/>
        <v>5444105.5286788857</v>
      </c>
      <c r="C9" s="3">
        <f>'Financial - Trolley'!C9+'Economic - Trolley'!$A9*2*'Economic - Trolley'!$L$2*'Environmental costs'!$B$26</f>
        <v>2164578.7217261712</v>
      </c>
      <c r="D9" s="3">
        <f>'Financial - Trolley'!D9+'Economic - Trolley'!$A9*2*'Economic - Trolley'!$L$2*'Environmental costs'!$B$26</f>
        <v>293755.49029760004</v>
      </c>
      <c r="E9" s="3">
        <f>'Financial - Trolley'!E9+'Economic - Trolley'!$A9*2*'Economic - Trolley'!$L$2*'Environmental costs'!$B$26</f>
        <v>294372.93709760002</v>
      </c>
      <c r="F9" s="3">
        <f>'Financial - Trolley'!F9+'Economic - Trolley'!$A9*2*'Economic - Trolley'!$L$2*'Environmental costs'!$B$26</f>
        <v>295002.73283360002</v>
      </c>
      <c r="G9" s="3">
        <f>'Financial - Trolley'!G9+'Economic - Trolley'!$A9*2*'Economic - Trolley'!$L$2*'Environmental costs'!$B$26</f>
        <v>295645.12448432005</v>
      </c>
      <c r="H9" s="3">
        <f>'Financial - Trolley'!H9+'Economic - Trolley'!$A9*2*'Economic - Trolley'!$L$2*'Environmental costs'!$B$26</f>
        <v>296300.36396805441</v>
      </c>
      <c r="I9" s="3">
        <f>'Financial - Trolley'!I9+'Economic - Trolley'!$A9*2*'Economic - Trolley'!$L$2*'Environmental costs'!$B$26</f>
        <v>296968.70824146352</v>
      </c>
      <c r="J9" s="3">
        <f>'Financial - Trolley'!J9+'Economic - Trolley'!$A9*2*'Economic - Trolley'!$L$2*'Environmental costs'!$B$26</f>
        <v>297650.41940034076</v>
      </c>
      <c r="K9" s="3">
        <f>'Financial - Trolley'!K9+'Economic - Trolley'!$A9*2*'Economic - Trolley'!$L$2*'Environmental costs'!$B$26</f>
        <v>298345.76478239562</v>
      </c>
      <c r="L9" s="3">
        <f>'Financial - Trolley'!L9+'Economic - Trolley'!$A9*2*'Economic - Trolley'!$L$2*'Environmental costs'!$B$26</f>
        <v>299055.01707209152</v>
      </c>
      <c r="M9" s="3">
        <f>'Financial - Trolley'!M9+'Economic - Trolley'!$A9*2*'Economic - Trolley'!$L$2*'Environmental costs'!$B$26</f>
        <v>299778.45440758136</v>
      </c>
      <c r="N9" s="3">
        <f>'Financial - Trolley'!N9+'Economic - Trolley'!$A9*2*'Economic - Trolley'!$L$2*'Environmental costs'!$B$26</f>
        <v>300516.36048978096</v>
      </c>
      <c r="O9" s="3">
        <f>'Financial - Trolley'!O9+'Economic - Trolley'!$A9*2*'Economic - Trolley'!$L$2*'Environmental costs'!$B$26</f>
        <v>301269.02469362458</v>
      </c>
      <c r="P9" s="3">
        <f>'Financial - Trolley'!P9+'Economic - Trolley'!$A9*2*'Economic - Trolley'!$L$2*'Environmental costs'!$B$26</f>
        <v>302036.74218154507</v>
      </c>
      <c r="Q9" s="3">
        <f>'Financial - Trolley'!Q9+'Economic - Trolley'!$A9*2*'Economic - Trolley'!$L$2*'Environmental costs'!$B$26</f>
        <v>302819.81401922397</v>
      </c>
      <c r="R9" s="3">
        <f>'Financial - Trolley'!R9+'Economic - Trolley'!$A9*2*'Economic - Trolley'!$L$2*'Environmental costs'!$B$26</f>
        <v>303618.54729365645</v>
      </c>
      <c r="S9" s="3">
        <f>'Financial - Trolley'!S9+'Economic - Trolley'!$A9*2*'Economic - Trolley'!$L$2*'Environmental costs'!$B$26</f>
        <v>304433.25523357757</v>
      </c>
      <c r="T9" s="3">
        <f>'Financial - Trolley'!T9+'Economic - Trolley'!$A9*2*'Economic - Trolley'!$L$2*'Environmental costs'!$B$26</f>
        <v>305264.25733229716</v>
      </c>
      <c r="U9" s="3">
        <f>'Financial - Trolley'!U9+'Economic - Trolley'!$A9*2*'Economic - Trolley'!$L$2*'Environmental costs'!$B$26</f>
        <v>306111.8794729911</v>
      </c>
      <c r="V9" s="3">
        <f>'Financial - Trolley'!V9+'Economic - Trolley'!$A9*2*'Economic - Trolley'!$L$2*'Environmental costs'!$B$26</f>
        <v>306976.45405649889</v>
      </c>
      <c r="W9" s="3">
        <f>'Financial - Trolley'!W9+'Economic - Trolley'!$A9*2*'Economic - Trolley'!$L$2*'Environmental costs'!$B$26</f>
        <v>307858.32013167691</v>
      </c>
      <c r="X9" s="3">
        <f>'Financial - Trolley'!X9+'Economic - Trolley'!$A9*2*'Economic - Trolley'!$L$2*'Environmental costs'!$B$26</f>
        <v>308757.82352835842</v>
      </c>
      <c r="Y9" s="3">
        <f>'Financial - Trolley'!Y9+'Economic - Trolley'!$A9*2*'Economic - Trolley'!$L$2*'Environmental costs'!$B$26</f>
        <v>309675.31699297362</v>
      </c>
      <c r="Z9" s="3">
        <f>'Financial - Trolley'!Z9+'Economic - Trolley'!$A9*2*'Economic - Trolley'!$L$2*'Environmental costs'!$B$26</f>
        <v>310611.16032688104</v>
      </c>
      <c r="AA9" s="3">
        <f>'Financial - Trolley'!AA9+'Economic - Trolley'!$A9*2*'Economic - Trolley'!$L$2*'Environmental costs'!$B$26</f>
        <v>311565.72052746668</v>
      </c>
      <c r="AB9" s="3">
        <f>'Financial - Trolley'!AB9+'Economic - Trolley'!$A9*2*'Economic - Trolley'!$L$2*'Environmental costs'!$B$26</f>
        <v>312539.37193206401</v>
      </c>
      <c r="AC9" s="3">
        <f>'Financial - Trolley'!AC9+'Economic - Trolley'!$A9*2*'Economic - Trolley'!$L$2*'Environmental costs'!$B$26</f>
        <v>313532.49636475329</v>
      </c>
      <c r="AD9" s="3">
        <f>'Financial - Trolley'!AD9+'Economic - Trolley'!$A9*2*'Economic - Trolley'!$L$2*'Environmental costs'!$B$26</f>
        <v>314545.48328609637</v>
      </c>
      <c r="AE9" s="3">
        <f>'Financial - Trolley'!AE9+'Economic - Trolley'!$A9*2*'Economic - Trolley'!$L$2*'Environmental costs'!$B$26</f>
        <v>315578.72994586627</v>
      </c>
      <c r="AF9" s="3">
        <f>'Financial - Trolley'!AF9+'Economic - Trolley'!$A9*2*'Economic - Trolley'!$L$2*'Environmental costs'!$B$26</f>
        <v>-338367.3584611683</v>
      </c>
    </row>
    <row r="10" spans="1:32" x14ac:dyDescent="0.25">
      <c r="A10">
        <v>100</v>
      </c>
      <c r="B10" s="2">
        <f t="shared" si="0"/>
        <v>5713787.2932609171</v>
      </c>
      <c r="C10" s="3">
        <f>'Financial - Trolley'!C10+'Economic - Trolley'!$A10*2*'Economic - Trolley'!$L$2*'Environmental costs'!$B$26</f>
        <v>2186039.8495370159</v>
      </c>
      <c r="D10" s="3">
        <f>'Financial - Trolley'!D10+'Economic - Trolley'!$A10*2*'Economic - Trolley'!$L$2*'Environmental costs'!$B$26</f>
        <v>315283.87810844445</v>
      </c>
      <c r="E10" s="3">
        <f>'Financial - Trolley'!E10+'Economic - Trolley'!$A10*2*'Economic - Trolley'!$L$2*'Environmental costs'!$B$26</f>
        <v>315969.93010844442</v>
      </c>
      <c r="F10" s="3">
        <f>'Financial - Trolley'!F10+'Economic - Trolley'!$A10*2*'Economic - Trolley'!$L$2*'Environmental costs'!$B$26</f>
        <v>316669.70314844442</v>
      </c>
      <c r="G10" s="3">
        <f>'Financial - Trolley'!G10+'Economic - Trolley'!$A10*2*'Economic - Trolley'!$L$2*'Environmental costs'!$B$26</f>
        <v>317383.47164924443</v>
      </c>
      <c r="H10" s="3">
        <f>'Financial - Trolley'!H10+'Economic - Trolley'!$A10*2*'Economic - Trolley'!$L$2*'Environmental costs'!$B$26</f>
        <v>318111.51552006043</v>
      </c>
      <c r="I10" s="3">
        <f>'Financial - Trolley'!I10+'Economic - Trolley'!$A10*2*'Economic - Trolley'!$L$2*'Environmental costs'!$B$26</f>
        <v>318854.12026829273</v>
      </c>
      <c r="J10" s="3">
        <f>'Financial - Trolley'!J10+'Economic - Trolley'!$A10*2*'Economic - Trolley'!$L$2*'Environmental costs'!$B$26</f>
        <v>319611.57711148966</v>
      </c>
      <c r="K10" s="3">
        <f>'Financial - Trolley'!K10+'Economic - Trolley'!$A10*2*'Economic - Trolley'!$L$2*'Environmental costs'!$B$26</f>
        <v>320384.1830915506</v>
      </c>
      <c r="L10" s="3">
        <f>'Financial - Trolley'!L10+'Economic - Trolley'!$A10*2*'Economic - Trolley'!$L$2*'Environmental costs'!$B$26</f>
        <v>321172.24119121273</v>
      </c>
      <c r="M10" s="3">
        <f>'Financial - Trolley'!M10+'Economic - Trolley'!$A10*2*'Economic - Trolley'!$L$2*'Environmental costs'!$B$26</f>
        <v>321976.06045286811</v>
      </c>
      <c r="N10" s="3">
        <f>'Financial - Trolley'!N10+'Economic - Trolley'!$A10*2*'Economic - Trolley'!$L$2*'Environmental costs'!$B$26</f>
        <v>322795.95609975659</v>
      </c>
      <c r="O10" s="3">
        <f>'Financial - Trolley'!O10+'Economic - Trolley'!$A10*2*'Economic - Trolley'!$L$2*'Environmental costs'!$B$26</f>
        <v>323632.2496595828</v>
      </c>
      <c r="P10" s="3">
        <f>'Financial - Trolley'!P10+'Economic - Trolley'!$A10*2*'Economic - Trolley'!$L$2*'Environmental costs'!$B$26</f>
        <v>324485.26909060561</v>
      </c>
      <c r="Q10" s="3">
        <f>'Financial - Trolley'!Q10+'Economic - Trolley'!$A10*2*'Economic - Trolley'!$L$2*'Environmental costs'!$B$26</f>
        <v>325355.34891024878</v>
      </c>
      <c r="R10" s="3">
        <f>'Financial - Trolley'!R10+'Economic - Trolley'!$A10*2*'Economic - Trolley'!$L$2*'Environmental costs'!$B$26</f>
        <v>326242.83032628492</v>
      </c>
      <c r="S10" s="3">
        <f>'Financial - Trolley'!S10+'Economic - Trolley'!$A10*2*'Economic - Trolley'!$L$2*'Environmental costs'!$B$26</f>
        <v>327148.06137064169</v>
      </c>
      <c r="T10" s="3">
        <f>'Financial - Trolley'!T10+'Economic - Trolley'!$A10*2*'Economic - Trolley'!$L$2*'Environmental costs'!$B$26</f>
        <v>328071.39703588566</v>
      </c>
      <c r="U10" s="3">
        <f>'Financial - Trolley'!U10+'Economic - Trolley'!$A10*2*'Economic - Trolley'!$L$2*'Environmental costs'!$B$26</f>
        <v>329013.19941443444</v>
      </c>
      <c r="V10" s="3">
        <f>'Financial - Trolley'!V10+'Economic - Trolley'!$A10*2*'Economic - Trolley'!$L$2*'Environmental costs'!$B$26</f>
        <v>329973.83784055425</v>
      </c>
      <c r="W10" s="3">
        <f>'Financial - Trolley'!W10+'Economic - Trolley'!$A10*2*'Economic - Trolley'!$L$2*'Environmental costs'!$B$26</f>
        <v>330953.6890351965</v>
      </c>
      <c r="X10" s="3">
        <f>'Financial - Trolley'!X10+'Economic - Trolley'!$A10*2*'Economic - Trolley'!$L$2*'Environmental costs'!$B$26</f>
        <v>331953.13725373155</v>
      </c>
      <c r="Y10" s="3">
        <f>'Financial - Trolley'!Y10+'Economic - Trolley'!$A10*2*'Economic - Trolley'!$L$2*'Environmental costs'!$B$26</f>
        <v>332972.57443663728</v>
      </c>
      <c r="Z10" s="3">
        <f>'Financial - Trolley'!Z10+'Economic - Trolley'!$A10*2*'Economic - Trolley'!$L$2*'Environmental costs'!$B$26</f>
        <v>334012.4003632011</v>
      </c>
      <c r="AA10" s="3">
        <f>'Financial - Trolley'!AA10+'Economic - Trolley'!$A10*2*'Economic - Trolley'!$L$2*'Environmental costs'!$B$26</f>
        <v>335073.0228082962</v>
      </c>
      <c r="AB10" s="3">
        <f>'Financial - Trolley'!AB10+'Economic - Trolley'!$A10*2*'Economic - Trolley'!$L$2*'Environmental costs'!$B$26</f>
        <v>336154.85770229326</v>
      </c>
      <c r="AC10" s="3">
        <f>'Financial - Trolley'!AC10+'Economic - Trolley'!$A10*2*'Economic - Trolley'!$L$2*'Environmental costs'!$B$26</f>
        <v>337258.32929417025</v>
      </c>
      <c r="AD10" s="3">
        <f>'Financial - Trolley'!AD10+'Economic - Trolley'!$A10*2*'Economic - Trolley'!$L$2*'Environmental costs'!$B$26</f>
        <v>338383.87031788478</v>
      </c>
      <c r="AE10" s="3">
        <f>'Financial - Trolley'!AE10+'Economic - Trolley'!$A10*2*'Economic - Trolley'!$L$2*'Environmental costs'!$B$26</f>
        <v>339531.92216207361</v>
      </c>
      <c r="AF10" s="3">
        <f>'Financial - Trolley'!AF10+'Economic - Trolley'!$A10*2*'Economic - Trolley'!$L$2*'Environmental costs'!$B$26</f>
        <v>-314297.06495685375</v>
      </c>
    </row>
    <row r="11" spans="1:32" x14ac:dyDescent="0.25">
      <c r="A11">
        <v>110</v>
      </c>
      <c r="B11" s="2">
        <f t="shared" si="0"/>
        <v>5983469.0578429466</v>
      </c>
      <c r="C11" s="3">
        <f>'Financial - Trolley'!C11+'Economic - Trolley'!$A11*2*'Economic - Trolley'!$L$2*'Environmental costs'!$B$26</f>
        <v>2207500.9773478601</v>
      </c>
      <c r="D11" s="3">
        <f>'Financial - Trolley'!D11+'Economic - Trolley'!$A11*2*'Economic - Trolley'!$L$2*'Environmental costs'!$B$26</f>
        <v>336812.26591928885</v>
      </c>
      <c r="E11" s="3">
        <f>'Financial - Trolley'!E11+'Economic - Trolley'!$A11*2*'Economic - Trolley'!$L$2*'Environmental costs'!$B$26</f>
        <v>337566.92311928887</v>
      </c>
      <c r="F11" s="3">
        <f>'Financial - Trolley'!F11+'Economic - Trolley'!$A11*2*'Economic - Trolley'!$L$2*'Environmental costs'!$B$26</f>
        <v>338336.67346328887</v>
      </c>
      <c r="G11" s="3">
        <f>'Financial - Trolley'!G11+'Economic - Trolley'!$A11*2*'Economic - Trolley'!$L$2*'Environmental costs'!$B$26</f>
        <v>339121.81881416892</v>
      </c>
      <c r="H11" s="3">
        <f>'Financial - Trolley'!H11+'Economic - Trolley'!$A11*2*'Economic - Trolley'!$L$2*'Environmental costs'!$B$26</f>
        <v>339922.66707206646</v>
      </c>
      <c r="I11" s="3">
        <f>'Financial - Trolley'!I11+'Economic - Trolley'!$A11*2*'Economic - Trolley'!$L$2*'Environmental costs'!$B$26</f>
        <v>340739.53229512204</v>
      </c>
      <c r="J11" s="3">
        <f>'Financial - Trolley'!J11+'Economic - Trolley'!$A11*2*'Economic - Trolley'!$L$2*'Environmental costs'!$B$26</f>
        <v>341572.73482263868</v>
      </c>
      <c r="K11" s="3">
        <f>'Financial - Trolley'!K11+'Economic - Trolley'!$A11*2*'Economic - Trolley'!$L$2*'Environmental costs'!$B$26</f>
        <v>342422.60140070569</v>
      </c>
      <c r="L11" s="3">
        <f>'Financial - Trolley'!L11+'Economic - Trolley'!$A11*2*'Economic - Trolley'!$L$2*'Environmental costs'!$B$26</f>
        <v>343289.465310334</v>
      </c>
      <c r="M11" s="3">
        <f>'Financial - Trolley'!M11+'Economic - Trolley'!$A11*2*'Economic - Trolley'!$L$2*'Environmental costs'!$B$26</f>
        <v>344173.66649815493</v>
      </c>
      <c r="N11" s="3">
        <f>'Financial - Trolley'!N11+'Economic - Trolley'!$A11*2*'Economic - Trolley'!$L$2*'Environmental costs'!$B$26</f>
        <v>345075.55170973227</v>
      </c>
      <c r="O11" s="3">
        <f>'Financial - Trolley'!O11+'Economic - Trolley'!$A11*2*'Economic - Trolley'!$L$2*'Environmental costs'!$B$26</f>
        <v>345995.47462554113</v>
      </c>
      <c r="P11" s="3">
        <f>'Financial - Trolley'!P11+'Economic - Trolley'!$A11*2*'Economic - Trolley'!$L$2*'Environmental costs'!$B$26</f>
        <v>346933.79599966615</v>
      </c>
      <c r="Q11" s="3">
        <f>'Financial - Trolley'!Q11+'Economic - Trolley'!$A11*2*'Economic - Trolley'!$L$2*'Environmental costs'!$B$26</f>
        <v>347890.88380127371</v>
      </c>
      <c r="R11" s="3">
        <f>'Financial - Trolley'!R11+'Economic - Trolley'!$A11*2*'Economic - Trolley'!$L$2*'Environmental costs'!$B$26</f>
        <v>348867.1133589134</v>
      </c>
      <c r="S11" s="3">
        <f>'Financial - Trolley'!S11+'Economic - Trolley'!$A11*2*'Economic - Trolley'!$L$2*'Environmental costs'!$B$26</f>
        <v>349862.86750770593</v>
      </c>
      <c r="T11" s="3">
        <f>'Financial - Trolley'!T11+'Economic - Trolley'!$A11*2*'Economic - Trolley'!$L$2*'Environmental costs'!$B$26</f>
        <v>350878.53673947428</v>
      </c>
      <c r="U11" s="3">
        <f>'Financial - Trolley'!U11+'Economic - Trolley'!$A11*2*'Economic - Trolley'!$L$2*'Environmental costs'!$B$26</f>
        <v>351914.51935587794</v>
      </c>
      <c r="V11" s="3">
        <f>'Financial - Trolley'!V11+'Economic - Trolley'!$A11*2*'Economic - Trolley'!$L$2*'Environmental costs'!$B$26</f>
        <v>352971.22162460972</v>
      </c>
      <c r="W11" s="3">
        <f>'Financial - Trolley'!W11+'Economic - Trolley'!$A11*2*'Economic - Trolley'!$L$2*'Environmental costs'!$B$26</f>
        <v>354049.05793871614</v>
      </c>
      <c r="X11" s="3">
        <f>'Financial - Trolley'!X11+'Economic - Trolley'!$A11*2*'Economic - Trolley'!$L$2*'Environmental costs'!$B$26</f>
        <v>355148.45097910467</v>
      </c>
      <c r="Y11" s="3">
        <f>'Financial - Trolley'!Y11+'Economic - Trolley'!$A11*2*'Economic - Trolley'!$L$2*'Environmental costs'!$B$26</f>
        <v>356269.831880301</v>
      </c>
      <c r="Z11" s="3">
        <f>'Financial - Trolley'!Z11+'Economic - Trolley'!$A11*2*'Economic - Trolley'!$L$2*'Environmental costs'!$B$26</f>
        <v>357413.64039952122</v>
      </c>
      <c r="AA11" s="3">
        <f>'Financial - Trolley'!AA11+'Economic - Trolley'!$A11*2*'Economic - Trolley'!$L$2*'Environmental costs'!$B$26</f>
        <v>358580.32508912589</v>
      </c>
      <c r="AB11" s="3">
        <f>'Financial - Trolley'!AB11+'Economic - Trolley'!$A11*2*'Economic - Trolley'!$L$2*'Environmental costs'!$B$26</f>
        <v>359770.34347252263</v>
      </c>
      <c r="AC11" s="3">
        <f>'Financial - Trolley'!AC11+'Economic - Trolley'!$A11*2*'Economic - Trolley'!$L$2*'Environmental costs'!$B$26</f>
        <v>360984.16222358728</v>
      </c>
      <c r="AD11" s="3">
        <f>'Financial - Trolley'!AD11+'Economic - Trolley'!$A11*2*'Economic - Trolley'!$L$2*'Environmental costs'!$B$26</f>
        <v>362222.25734967325</v>
      </c>
      <c r="AE11" s="3">
        <f>'Financial - Trolley'!AE11+'Economic - Trolley'!$A11*2*'Economic - Trolley'!$L$2*'Environmental costs'!$B$26</f>
        <v>363485.11437828094</v>
      </c>
      <c r="AF11" s="3">
        <f>'Financial - Trolley'!AF11+'Economic - Trolley'!$A11*2*'Economic - Trolley'!$L$2*'Environmental costs'!$B$26</f>
        <v>-290226.77145253908</v>
      </c>
    </row>
    <row r="12" spans="1:32" x14ac:dyDescent="0.25">
      <c r="A12">
        <v>120</v>
      </c>
      <c r="B12" s="2">
        <f t="shared" si="0"/>
        <v>6253150.8224249762</v>
      </c>
      <c r="C12" s="3">
        <f>'Financial - Trolley'!C12+'Economic - Trolley'!$A12*2*'Economic - Trolley'!$L$2*'Environmental costs'!$B$26</f>
        <v>2228962.1051587048</v>
      </c>
      <c r="D12" s="3">
        <f>'Financial - Trolley'!D12+'Economic - Trolley'!$A12*2*'Economic - Trolley'!$L$2*'Environmental costs'!$B$26</f>
        <v>358340.65373013332</v>
      </c>
      <c r="E12" s="3">
        <f>'Financial - Trolley'!E12+'Economic - Trolley'!$A12*2*'Economic - Trolley'!$L$2*'Environmental costs'!$B$26</f>
        <v>359163.91613013332</v>
      </c>
      <c r="F12" s="3">
        <f>'Financial - Trolley'!F12+'Economic - Trolley'!$A12*2*'Economic - Trolley'!$L$2*'Environmental costs'!$B$26</f>
        <v>360003.64377813332</v>
      </c>
      <c r="G12" s="3">
        <f>'Financial - Trolley'!G12+'Economic - Trolley'!$A12*2*'Economic - Trolley'!$L$2*'Environmental costs'!$B$26</f>
        <v>360860.16597909335</v>
      </c>
      <c r="H12" s="3">
        <f>'Financial - Trolley'!H12+'Economic - Trolley'!$A12*2*'Economic - Trolley'!$L$2*'Environmental costs'!$B$26</f>
        <v>361733.81862407253</v>
      </c>
      <c r="I12" s="3">
        <f>'Financial - Trolley'!I12+'Economic - Trolley'!$A12*2*'Economic - Trolley'!$L$2*'Environmental costs'!$B$26</f>
        <v>362624.94432195131</v>
      </c>
      <c r="J12" s="3">
        <f>'Financial - Trolley'!J12+'Economic - Trolley'!$A12*2*'Economic - Trolley'!$L$2*'Environmental costs'!$B$26</f>
        <v>363533.8925337877</v>
      </c>
      <c r="K12" s="3">
        <f>'Financial - Trolley'!K12+'Economic - Trolley'!$A12*2*'Economic - Trolley'!$L$2*'Environmental costs'!$B$26</f>
        <v>364461.01970986073</v>
      </c>
      <c r="L12" s="3">
        <f>'Financial - Trolley'!L12+'Economic - Trolley'!$A12*2*'Economic - Trolley'!$L$2*'Environmental costs'!$B$26</f>
        <v>365406.68942945526</v>
      </c>
      <c r="M12" s="3">
        <f>'Financial - Trolley'!M12+'Economic - Trolley'!$A12*2*'Economic - Trolley'!$L$2*'Environmental costs'!$B$26</f>
        <v>366371.27254344174</v>
      </c>
      <c r="N12" s="3">
        <f>'Financial - Trolley'!N12+'Economic - Trolley'!$A12*2*'Economic - Trolley'!$L$2*'Environmental costs'!$B$26</f>
        <v>367355.1473197079</v>
      </c>
      <c r="O12" s="3">
        <f>'Financial - Trolley'!O12+'Economic - Trolley'!$A12*2*'Economic - Trolley'!$L$2*'Environmental costs'!$B$26</f>
        <v>368358.6995914994</v>
      </c>
      <c r="P12" s="3">
        <f>'Financial - Trolley'!P12+'Economic - Trolley'!$A12*2*'Economic - Trolley'!$L$2*'Environmental costs'!$B$26</f>
        <v>369382.3229087267</v>
      </c>
      <c r="Q12" s="3">
        <f>'Financial - Trolley'!Q12+'Economic - Trolley'!$A12*2*'Economic - Trolley'!$L$2*'Environmental costs'!$B$26</f>
        <v>370426.41869229858</v>
      </c>
      <c r="R12" s="3">
        <f>'Financial - Trolley'!R12+'Economic - Trolley'!$A12*2*'Economic - Trolley'!$L$2*'Environmental costs'!$B$26</f>
        <v>371491.39639154187</v>
      </c>
      <c r="S12" s="3">
        <f>'Financial - Trolley'!S12+'Economic - Trolley'!$A12*2*'Economic - Trolley'!$L$2*'Environmental costs'!$B$26</f>
        <v>372577.67364477005</v>
      </c>
      <c r="T12" s="3">
        <f>'Financial - Trolley'!T12+'Economic - Trolley'!$A12*2*'Economic - Trolley'!$L$2*'Environmental costs'!$B$26</f>
        <v>373685.67644306278</v>
      </c>
      <c r="U12" s="3">
        <f>'Financial - Trolley'!U12+'Economic - Trolley'!$A12*2*'Economic - Trolley'!$L$2*'Environmental costs'!$B$26</f>
        <v>374815.83929732139</v>
      </c>
      <c r="V12" s="3">
        <f>'Financial - Trolley'!V12+'Economic - Trolley'!$A12*2*'Economic - Trolley'!$L$2*'Environmental costs'!$B$26</f>
        <v>375968.60540866514</v>
      </c>
      <c r="W12" s="3">
        <f>'Financial - Trolley'!W12+'Economic - Trolley'!$A12*2*'Economic - Trolley'!$L$2*'Environmental costs'!$B$26</f>
        <v>377144.42684223579</v>
      </c>
      <c r="X12" s="3">
        <f>'Financial - Trolley'!X12+'Economic - Trolley'!$A12*2*'Economic - Trolley'!$L$2*'Environmental costs'!$B$26</f>
        <v>378343.7647044778</v>
      </c>
      <c r="Y12" s="3">
        <f>'Financial - Trolley'!Y12+'Economic - Trolley'!$A12*2*'Economic - Trolley'!$L$2*'Environmental costs'!$B$26</f>
        <v>379567.08932396473</v>
      </c>
      <c r="Z12" s="3">
        <f>'Financial - Trolley'!Z12+'Economic - Trolley'!$A12*2*'Economic - Trolley'!$L$2*'Environmental costs'!$B$26</f>
        <v>380814.88043584133</v>
      </c>
      <c r="AA12" s="3">
        <f>'Financial - Trolley'!AA12+'Economic - Trolley'!$A12*2*'Economic - Trolley'!$L$2*'Environmental costs'!$B$26</f>
        <v>382087.62736995547</v>
      </c>
      <c r="AB12" s="3">
        <f>'Financial - Trolley'!AB12+'Economic - Trolley'!$A12*2*'Economic - Trolley'!$L$2*'Environmental costs'!$B$26</f>
        <v>383385.82924275193</v>
      </c>
      <c r="AC12" s="3">
        <f>'Financial - Trolley'!AC12+'Economic - Trolley'!$A12*2*'Economic - Trolley'!$L$2*'Environmental costs'!$B$26</f>
        <v>384709.99515300436</v>
      </c>
      <c r="AD12" s="3">
        <f>'Financial - Trolley'!AD12+'Economic - Trolley'!$A12*2*'Economic - Trolley'!$L$2*'Environmental costs'!$B$26</f>
        <v>386060.64438146172</v>
      </c>
      <c r="AE12" s="3">
        <f>'Financial - Trolley'!AE12+'Economic - Trolley'!$A12*2*'Economic - Trolley'!$L$2*'Environmental costs'!$B$26</f>
        <v>387438.30659448833</v>
      </c>
      <c r="AF12" s="3">
        <f>'Financial - Trolley'!AF12+'Economic - Trolley'!$A12*2*'Economic - Trolley'!$L$2*'Environmental costs'!$B$26</f>
        <v>-266156.47794822446</v>
      </c>
    </row>
    <row r="13" spans="1:32" x14ac:dyDescent="0.25">
      <c r="A13">
        <v>130</v>
      </c>
      <c r="B13" s="2">
        <f t="shared" si="0"/>
        <v>6522832.5870070048</v>
      </c>
      <c r="C13" s="3">
        <f>'Financial - Trolley'!C13+'Economic - Trolley'!$A13*2*'Economic - Trolley'!$L$2*'Environmental costs'!$B$26</f>
        <v>2250423.232969549</v>
      </c>
      <c r="D13" s="3">
        <f>'Financial - Trolley'!D13+'Economic - Trolley'!$A13*2*'Economic - Trolley'!$L$2*'Environmental costs'!$B$26</f>
        <v>379869.04154097778</v>
      </c>
      <c r="E13" s="3">
        <f>'Financial - Trolley'!E13+'Economic - Trolley'!$A13*2*'Economic - Trolley'!$L$2*'Environmental costs'!$B$26</f>
        <v>380760.90914097778</v>
      </c>
      <c r="F13" s="3">
        <f>'Financial - Trolley'!F13+'Economic - Trolley'!$A13*2*'Economic - Trolley'!$L$2*'Environmental costs'!$B$26</f>
        <v>381670.61409297783</v>
      </c>
      <c r="G13" s="3">
        <f>'Financial - Trolley'!G13+'Economic - Trolley'!$A13*2*'Economic - Trolley'!$L$2*'Environmental costs'!$B$26</f>
        <v>382598.51314401778</v>
      </c>
      <c r="H13" s="3">
        <f>'Financial - Trolley'!H13+'Economic - Trolley'!$A13*2*'Economic - Trolley'!$L$2*'Environmental costs'!$B$26</f>
        <v>383544.97017607861</v>
      </c>
      <c r="I13" s="3">
        <f>'Financial - Trolley'!I13+'Economic - Trolley'!$A13*2*'Economic - Trolley'!$L$2*'Environmental costs'!$B$26</f>
        <v>384510.35634878057</v>
      </c>
      <c r="J13" s="3">
        <f>'Financial - Trolley'!J13+'Economic - Trolley'!$A13*2*'Economic - Trolley'!$L$2*'Environmental costs'!$B$26</f>
        <v>385495.0502449366</v>
      </c>
      <c r="K13" s="3">
        <f>'Financial - Trolley'!K13+'Economic - Trolley'!$A13*2*'Economic - Trolley'!$L$2*'Environmental costs'!$B$26</f>
        <v>386499.43801901583</v>
      </c>
      <c r="L13" s="3">
        <f>'Financial - Trolley'!L13+'Economic - Trolley'!$A13*2*'Economic - Trolley'!$L$2*'Environmental costs'!$B$26</f>
        <v>387523.91354857665</v>
      </c>
      <c r="M13" s="3">
        <f>'Financial - Trolley'!M13+'Economic - Trolley'!$A13*2*'Economic - Trolley'!$L$2*'Environmental costs'!$B$26</f>
        <v>388568.87858872861</v>
      </c>
      <c r="N13" s="3">
        <f>'Financial - Trolley'!N13+'Economic - Trolley'!$A13*2*'Economic - Trolley'!$L$2*'Environmental costs'!$B$26</f>
        <v>389634.74292968353</v>
      </c>
      <c r="O13" s="3">
        <f>'Financial - Trolley'!O13+'Economic - Trolley'!$A13*2*'Economic - Trolley'!$L$2*'Environmental costs'!$B$26</f>
        <v>390721.92455745768</v>
      </c>
      <c r="P13" s="3">
        <f>'Financial - Trolley'!P13+'Economic - Trolley'!$A13*2*'Economic - Trolley'!$L$2*'Environmental costs'!$B$26</f>
        <v>391830.8498177873</v>
      </c>
      <c r="Q13" s="3">
        <f>'Financial - Trolley'!Q13+'Economic - Trolley'!$A13*2*'Economic - Trolley'!$L$2*'Environmental costs'!$B$26</f>
        <v>392961.95358332351</v>
      </c>
      <c r="R13" s="3">
        <f>'Financial - Trolley'!R13+'Economic - Trolley'!$A13*2*'Economic - Trolley'!$L$2*'Environmental costs'!$B$26</f>
        <v>394115.6794241704</v>
      </c>
      <c r="S13" s="3">
        <f>'Financial - Trolley'!S13+'Economic - Trolley'!$A13*2*'Economic - Trolley'!$L$2*'Environmental costs'!$B$26</f>
        <v>395292.47978183429</v>
      </c>
      <c r="T13" s="3">
        <f>'Financial - Trolley'!T13+'Economic - Trolley'!$A13*2*'Economic - Trolley'!$L$2*'Environmental costs'!$B$26</f>
        <v>396492.8161466514</v>
      </c>
      <c r="U13" s="3">
        <f>'Financial - Trolley'!U13+'Economic - Trolley'!$A13*2*'Economic - Trolley'!$L$2*'Environmental costs'!$B$26</f>
        <v>397717.1592387649</v>
      </c>
      <c r="V13" s="3">
        <f>'Financial - Trolley'!V13+'Economic - Trolley'!$A13*2*'Economic - Trolley'!$L$2*'Environmental costs'!$B$26</f>
        <v>398965.98919272062</v>
      </c>
      <c r="W13" s="3">
        <f>'Financial - Trolley'!W13+'Economic - Trolley'!$A13*2*'Economic - Trolley'!$L$2*'Environmental costs'!$B$26</f>
        <v>400239.79574575543</v>
      </c>
      <c r="X13" s="3">
        <f>'Financial - Trolley'!X13+'Economic - Trolley'!$A13*2*'Economic - Trolley'!$L$2*'Environmental costs'!$B$26</f>
        <v>401539.07842985098</v>
      </c>
      <c r="Y13" s="3">
        <f>'Financial - Trolley'!Y13+'Economic - Trolley'!$A13*2*'Economic - Trolley'!$L$2*'Environmental costs'!$B$26</f>
        <v>402864.34676762845</v>
      </c>
      <c r="Z13" s="3">
        <f>'Financial - Trolley'!Z13+'Economic - Trolley'!$A13*2*'Economic - Trolley'!$L$2*'Environmental costs'!$B$26</f>
        <v>404216.12047216145</v>
      </c>
      <c r="AA13" s="3">
        <f>'Financial - Trolley'!AA13+'Economic - Trolley'!$A13*2*'Economic - Trolley'!$L$2*'Environmental costs'!$B$26</f>
        <v>405594.92965078517</v>
      </c>
      <c r="AB13" s="3">
        <f>'Financial - Trolley'!AB13+'Economic - Trolley'!$A13*2*'Economic - Trolley'!$L$2*'Environmental costs'!$B$26</f>
        <v>407001.3150129813</v>
      </c>
      <c r="AC13" s="3">
        <f>'Financial - Trolley'!AC13+'Economic - Trolley'!$A13*2*'Economic - Trolley'!$L$2*'Environmental costs'!$B$26</f>
        <v>408435.82808242133</v>
      </c>
      <c r="AD13" s="3">
        <f>'Financial - Trolley'!AD13+'Economic - Trolley'!$A13*2*'Economic - Trolley'!$L$2*'Environmental costs'!$B$26</f>
        <v>409899.03141325025</v>
      </c>
      <c r="AE13" s="3">
        <f>'Financial - Trolley'!AE13+'Economic - Trolley'!$A13*2*'Economic - Trolley'!$L$2*'Environmental costs'!$B$26</f>
        <v>411391.49881069572</v>
      </c>
      <c r="AF13" s="3">
        <f>'Financial - Trolley'!AF13+'Economic - Trolley'!$A13*2*'Economic - Trolley'!$L$2*'Environmental costs'!$B$26</f>
        <v>-242086.18444390982</v>
      </c>
    </row>
    <row r="14" spans="1:32" x14ac:dyDescent="0.25">
      <c r="A14">
        <v>140</v>
      </c>
      <c r="B14" s="2">
        <f t="shared" si="0"/>
        <v>6792514.3515890362</v>
      </c>
      <c r="C14" s="3">
        <f>'Financial - Trolley'!C14+'Economic - Trolley'!$A14*2*'Economic - Trolley'!$L$2*'Environmental costs'!$B$26</f>
        <v>2271884.3607803932</v>
      </c>
      <c r="D14" s="3">
        <f>'Financial - Trolley'!D14+'Economic - Trolley'!$A14*2*'Economic - Trolley'!$L$2*'Environmental costs'!$B$26</f>
        <v>401397.42935182218</v>
      </c>
      <c r="E14" s="3">
        <f>'Financial - Trolley'!E14+'Economic - Trolley'!$A14*2*'Economic - Trolley'!$L$2*'Environmental costs'!$B$26</f>
        <v>402357.90215182223</v>
      </c>
      <c r="F14" s="3">
        <f>'Financial - Trolley'!F14+'Economic - Trolley'!$A14*2*'Economic - Trolley'!$L$2*'Environmental costs'!$B$26</f>
        <v>403337.58440782223</v>
      </c>
      <c r="G14" s="3">
        <f>'Financial - Trolley'!G14+'Economic - Trolley'!$A14*2*'Economic - Trolley'!$L$2*'Environmental costs'!$B$26</f>
        <v>404336.86030894221</v>
      </c>
      <c r="H14" s="3">
        <f>'Financial - Trolley'!H14+'Economic - Trolley'!$A14*2*'Economic - Trolley'!$L$2*'Environmental costs'!$B$26</f>
        <v>405356.12172808463</v>
      </c>
      <c r="I14" s="3">
        <f>'Financial - Trolley'!I14+'Economic - Trolley'!$A14*2*'Economic - Trolley'!$L$2*'Environmental costs'!$B$26</f>
        <v>406395.76837560988</v>
      </c>
      <c r="J14" s="3">
        <f>'Financial - Trolley'!J14+'Economic - Trolley'!$A14*2*'Economic - Trolley'!$L$2*'Environmental costs'!$B$26</f>
        <v>407456.20795608556</v>
      </c>
      <c r="K14" s="3">
        <f>'Financial - Trolley'!K14+'Economic - Trolley'!$A14*2*'Economic - Trolley'!$L$2*'Environmental costs'!$B$26</f>
        <v>408537.85632817086</v>
      </c>
      <c r="L14" s="3">
        <f>'Financial - Trolley'!L14+'Economic - Trolley'!$A14*2*'Economic - Trolley'!$L$2*'Environmental costs'!$B$26</f>
        <v>409641.13766769785</v>
      </c>
      <c r="M14" s="3">
        <f>'Financial - Trolley'!M14+'Economic - Trolley'!$A14*2*'Economic - Trolley'!$L$2*'Environmental costs'!$B$26</f>
        <v>410766.48463401536</v>
      </c>
      <c r="N14" s="3">
        <f>'Financial - Trolley'!N14+'Economic - Trolley'!$A14*2*'Economic - Trolley'!$L$2*'Environmental costs'!$B$26</f>
        <v>411914.33853965922</v>
      </c>
      <c r="O14" s="3">
        <f>'Financial - Trolley'!O14+'Economic - Trolley'!$A14*2*'Economic - Trolley'!$L$2*'Environmental costs'!$B$26</f>
        <v>413085.14952341595</v>
      </c>
      <c r="P14" s="3">
        <f>'Financial - Trolley'!P14+'Economic - Trolley'!$A14*2*'Economic - Trolley'!$L$2*'Environmental costs'!$B$26</f>
        <v>414279.37672684784</v>
      </c>
      <c r="Q14" s="3">
        <f>'Financial - Trolley'!Q14+'Economic - Trolley'!$A14*2*'Economic - Trolley'!$L$2*'Environmental costs'!$B$26</f>
        <v>415497.48847434833</v>
      </c>
      <c r="R14" s="3">
        <f>'Financial - Trolley'!R14+'Economic - Trolley'!$A14*2*'Economic - Trolley'!$L$2*'Environmental costs'!$B$26</f>
        <v>416739.96245679888</v>
      </c>
      <c r="S14" s="3">
        <f>'Financial - Trolley'!S14+'Economic - Trolley'!$A14*2*'Economic - Trolley'!$L$2*'Environmental costs'!$B$26</f>
        <v>418007.28591889841</v>
      </c>
      <c r="T14" s="3">
        <f>'Financial - Trolley'!T14+'Economic - Trolley'!$A14*2*'Economic - Trolley'!$L$2*'Environmental costs'!$B$26</f>
        <v>419299.9558502399</v>
      </c>
      <c r="U14" s="3">
        <f>'Financial - Trolley'!U14+'Economic - Trolley'!$A14*2*'Economic - Trolley'!$L$2*'Environmental costs'!$B$26</f>
        <v>420618.47918020829</v>
      </c>
      <c r="V14" s="3">
        <f>'Financial - Trolley'!V14+'Economic - Trolley'!$A14*2*'Economic - Trolley'!$L$2*'Environmental costs'!$B$26</f>
        <v>421963.37297677598</v>
      </c>
      <c r="W14" s="3">
        <f>'Financial - Trolley'!W14+'Economic - Trolley'!$A14*2*'Economic - Trolley'!$L$2*'Environmental costs'!$B$26</f>
        <v>423335.16464927507</v>
      </c>
      <c r="X14" s="3">
        <f>'Financial - Trolley'!X14+'Economic - Trolley'!$A14*2*'Economic - Trolley'!$L$2*'Environmental costs'!$B$26</f>
        <v>424734.39215522411</v>
      </c>
      <c r="Y14" s="3">
        <f>'Financial - Trolley'!Y14+'Economic - Trolley'!$A14*2*'Economic - Trolley'!$L$2*'Environmental costs'!$B$26</f>
        <v>426161.60421129217</v>
      </c>
      <c r="Z14" s="3">
        <f>'Financial - Trolley'!Z14+'Economic - Trolley'!$A14*2*'Economic - Trolley'!$L$2*'Environmental costs'!$B$26</f>
        <v>427617.36050848156</v>
      </c>
      <c r="AA14" s="3">
        <f>'Financial - Trolley'!AA14+'Economic - Trolley'!$A14*2*'Economic - Trolley'!$L$2*'Environmental costs'!$B$26</f>
        <v>429102.23193161475</v>
      </c>
      <c r="AB14" s="3">
        <f>'Financial - Trolley'!AB14+'Economic - Trolley'!$A14*2*'Economic - Trolley'!$L$2*'Environmental costs'!$B$26</f>
        <v>430616.80078321061</v>
      </c>
      <c r="AC14" s="3">
        <f>'Financial - Trolley'!AC14+'Economic - Trolley'!$A14*2*'Economic - Trolley'!$L$2*'Environmental costs'!$B$26</f>
        <v>432161.66101183835</v>
      </c>
      <c r="AD14" s="3">
        <f>'Financial - Trolley'!AD14+'Economic - Trolley'!$A14*2*'Economic - Trolley'!$L$2*'Environmental costs'!$B$26</f>
        <v>433737.41844503867</v>
      </c>
      <c r="AE14" s="3">
        <f>'Financial - Trolley'!AE14+'Economic - Trolley'!$A14*2*'Economic - Trolley'!$L$2*'Environmental costs'!$B$26</f>
        <v>435344.69102690299</v>
      </c>
      <c r="AF14" s="3">
        <f>'Financial - Trolley'!AF14+'Economic - Trolley'!$A14*2*'Economic - Trolley'!$L$2*'Environmental costs'!$B$26</f>
        <v>-218015.89093959524</v>
      </c>
    </row>
    <row r="15" spans="1:32" x14ac:dyDescent="0.25">
      <c r="A15">
        <v>150</v>
      </c>
      <c r="B15" s="2">
        <f t="shared" si="0"/>
        <v>7062196.1161710685</v>
      </c>
      <c r="C15" s="3">
        <f>'Financial - Trolley'!C15+'Economic - Trolley'!$A15*2*'Economic - Trolley'!$L$2*'Environmental costs'!$B$26</f>
        <v>2293345.4885912379</v>
      </c>
      <c r="D15" s="3">
        <f>'Financial - Trolley'!D15+'Economic - Trolley'!$A15*2*'Economic - Trolley'!$L$2*'Environmental costs'!$B$26</f>
        <v>422925.81716266664</v>
      </c>
      <c r="E15" s="3">
        <f>'Financial - Trolley'!E15+'Economic - Trolley'!$A15*2*'Economic - Trolley'!$L$2*'Environmental costs'!$B$26</f>
        <v>423954.89516266662</v>
      </c>
      <c r="F15" s="3">
        <f>'Financial - Trolley'!F15+'Economic - Trolley'!$A15*2*'Economic - Trolley'!$L$2*'Environmental costs'!$B$26</f>
        <v>425004.55472266668</v>
      </c>
      <c r="G15" s="3">
        <f>'Financial - Trolley'!G15+'Economic - Trolley'!$A15*2*'Economic - Trolley'!$L$2*'Environmental costs'!$B$26</f>
        <v>426075.20747386664</v>
      </c>
      <c r="H15" s="3">
        <f>'Financial - Trolley'!H15+'Economic - Trolley'!$A15*2*'Economic - Trolley'!$L$2*'Environmental costs'!$B$26</f>
        <v>427167.27328009065</v>
      </c>
      <c r="I15" s="3">
        <f>'Financial - Trolley'!I15+'Economic - Trolley'!$A15*2*'Economic - Trolley'!$L$2*'Environmental costs'!$B$26</f>
        <v>428281.18040243915</v>
      </c>
      <c r="J15" s="3">
        <f>'Financial - Trolley'!J15+'Economic - Trolley'!$A15*2*'Economic - Trolley'!$L$2*'Environmental costs'!$B$26</f>
        <v>429417.36566723458</v>
      </c>
      <c r="K15" s="3">
        <f>'Financial - Trolley'!K15+'Economic - Trolley'!$A15*2*'Economic - Trolley'!$L$2*'Environmental costs'!$B$26</f>
        <v>430576.27463732596</v>
      </c>
      <c r="L15" s="3">
        <f>'Financial - Trolley'!L15+'Economic - Trolley'!$A15*2*'Economic - Trolley'!$L$2*'Environmental costs'!$B$26</f>
        <v>431758.36178681912</v>
      </c>
      <c r="M15" s="3">
        <f>'Financial - Trolley'!M15+'Economic - Trolley'!$A15*2*'Economic - Trolley'!$L$2*'Environmental costs'!$B$26</f>
        <v>432964.09067930217</v>
      </c>
      <c r="N15" s="3">
        <f>'Financial - Trolley'!N15+'Economic - Trolley'!$A15*2*'Economic - Trolley'!$L$2*'Environmental costs'!$B$26</f>
        <v>434193.93414963485</v>
      </c>
      <c r="O15" s="3">
        <f>'Financial - Trolley'!O15+'Economic - Trolley'!$A15*2*'Economic - Trolley'!$L$2*'Environmental costs'!$B$26</f>
        <v>435448.37448937428</v>
      </c>
      <c r="P15" s="3">
        <f>'Financial - Trolley'!P15+'Economic - Trolley'!$A15*2*'Economic - Trolley'!$L$2*'Environmental costs'!$B$26</f>
        <v>436727.90363590838</v>
      </c>
      <c r="Q15" s="3">
        <f>'Financial - Trolley'!Q15+'Economic - Trolley'!$A15*2*'Economic - Trolley'!$L$2*'Environmental costs'!$B$26</f>
        <v>438033.02336537326</v>
      </c>
      <c r="R15" s="3">
        <f>'Financial - Trolley'!R15+'Economic - Trolley'!$A15*2*'Economic - Trolley'!$L$2*'Environmental costs'!$B$26</f>
        <v>439364.24548942735</v>
      </c>
      <c r="S15" s="3">
        <f>'Financial - Trolley'!S15+'Economic - Trolley'!$A15*2*'Economic - Trolley'!$L$2*'Environmental costs'!$B$26</f>
        <v>440722.0920559626</v>
      </c>
      <c r="T15" s="3">
        <f>'Financial - Trolley'!T15+'Economic - Trolley'!$A15*2*'Economic - Trolley'!$L$2*'Environmental costs'!$B$26</f>
        <v>442107.09555382852</v>
      </c>
      <c r="U15" s="3">
        <f>'Financial - Trolley'!U15+'Economic - Trolley'!$A15*2*'Economic - Trolley'!$L$2*'Environmental costs'!$B$26</f>
        <v>443519.79912165174</v>
      </c>
      <c r="V15" s="3">
        <f>'Financial - Trolley'!V15+'Economic - Trolley'!$A15*2*'Economic - Trolley'!$L$2*'Environmental costs'!$B$26</f>
        <v>444960.7567608314</v>
      </c>
      <c r="W15" s="3">
        <f>'Financial - Trolley'!W15+'Economic - Trolley'!$A15*2*'Economic - Trolley'!$L$2*'Environmental costs'!$B$26</f>
        <v>446430.53355279472</v>
      </c>
      <c r="X15" s="3">
        <f>'Financial - Trolley'!X15+'Economic - Trolley'!$A15*2*'Economic - Trolley'!$L$2*'Environmental costs'!$B$26</f>
        <v>447929.70588059729</v>
      </c>
      <c r="Y15" s="3">
        <f>'Financial - Trolley'!Y15+'Economic - Trolley'!$A15*2*'Economic - Trolley'!$L$2*'Environmental costs'!$B$26</f>
        <v>449458.86165495589</v>
      </c>
      <c r="Z15" s="3">
        <f>'Financial - Trolley'!Z15+'Economic - Trolley'!$A15*2*'Economic - Trolley'!$L$2*'Environmental costs'!$B$26</f>
        <v>451018.60054480168</v>
      </c>
      <c r="AA15" s="3">
        <f>'Financial - Trolley'!AA15+'Economic - Trolley'!$A15*2*'Economic - Trolley'!$L$2*'Environmental costs'!$B$26</f>
        <v>452609.53421244439</v>
      </c>
      <c r="AB15" s="3">
        <f>'Financial - Trolley'!AB15+'Economic - Trolley'!$A15*2*'Economic - Trolley'!$L$2*'Environmental costs'!$B$26</f>
        <v>454232.28655343992</v>
      </c>
      <c r="AC15" s="3">
        <f>'Financial - Trolley'!AC15+'Economic - Trolley'!$A15*2*'Economic - Trolley'!$L$2*'Environmental costs'!$B$26</f>
        <v>455887.49394125544</v>
      </c>
      <c r="AD15" s="3">
        <f>'Financial - Trolley'!AD15+'Economic - Trolley'!$A15*2*'Economic - Trolley'!$L$2*'Environmental costs'!$B$26</f>
        <v>457575.80547682714</v>
      </c>
      <c r="AE15" s="3">
        <f>'Financial - Trolley'!AE15+'Economic - Trolley'!$A15*2*'Economic - Trolley'!$L$2*'Environmental costs'!$B$26</f>
        <v>459297.88324311038</v>
      </c>
      <c r="AF15" s="3">
        <f>'Financial - Trolley'!AF15+'Economic - Trolley'!$A15*2*'Economic - Trolley'!$L$2*'Environmental costs'!$B$26</f>
        <v>-193945.59743528062</v>
      </c>
    </row>
    <row r="16" spans="1:32" x14ac:dyDescent="0.25">
      <c r="A16">
        <v>160</v>
      </c>
      <c r="B16" s="2">
        <f t="shared" si="0"/>
        <v>7331877.8807530971</v>
      </c>
      <c r="C16" s="3">
        <f>'Financial - Trolley'!C16+'Economic - Trolley'!$A16*2*'Economic - Trolley'!$L$2*'Environmental costs'!$B$26</f>
        <v>2314806.6164020821</v>
      </c>
      <c r="D16" s="3">
        <f>'Financial - Trolley'!D16+'Economic - Trolley'!$A16*2*'Economic - Trolley'!$L$2*'Environmental costs'!$B$26</f>
        <v>444454.20497351111</v>
      </c>
      <c r="E16" s="3">
        <f>'Financial - Trolley'!E16+'Economic - Trolley'!$A16*2*'Economic - Trolley'!$L$2*'Environmental costs'!$B$26</f>
        <v>445551.88817351108</v>
      </c>
      <c r="F16" s="3">
        <f>'Financial - Trolley'!F16+'Economic - Trolley'!$A16*2*'Economic - Trolley'!$L$2*'Environmental costs'!$B$26</f>
        <v>446671.52503751108</v>
      </c>
      <c r="G16" s="3">
        <f>'Financial - Trolley'!G16+'Economic - Trolley'!$A16*2*'Economic - Trolley'!$L$2*'Environmental costs'!$B$26</f>
        <v>447813.55463879113</v>
      </c>
      <c r="H16" s="3">
        <f>'Financial - Trolley'!H16+'Economic - Trolley'!$A16*2*'Economic - Trolley'!$L$2*'Environmental costs'!$B$26</f>
        <v>448978.42483209667</v>
      </c>
      <c r="I16" s="3">
        <f>'Financial - Trolley'!I16+'Economic - Trolley'!$A16*2*'Economic - Trolley'!$L$2*'Environmental costs'!$B$26</f>
        <v>450166.59242926841</v>
      </c>
      <c r="J16" s="3">
        <f>'Financial - Trolley'!J16+'Economic - Trolley'!$A16*2*'Economic - Trolley'!$L$2*'Environmental costs'!$B$26</f>
        <v>451378.52337838354</v>
      </c>
      <c r="K16" s="3">
        <f>'Financial - Trolley'!K16+'Economic - Trolley'!$A16*2*'Economic - Trolley'!$L$2*'Environmental costs'!$B$26</f>
        <v>452614.69294648099</v>
      </c>
      <c r="L16" s="3">
        <f>'Financial - Trolley'!L16+'Economic - Trolley'!$A16*2*'Economic - Trolley'!$L$2*'Environmental costs'!$B$26</f>
        <v>453875.58590594039</v>
      </c>
      <c r="M16" s="3">
        <f>'Financial - Trolley'!M16+'Economic - Trolley'!$A16*2*'Economic - Trolley'!$L$2*'Environmental costs'!$B$26</f>
        <v>455161.69672458898</v>
      </c>
      <c r="N16" s="3">
        <f>'Financial - Trolley'!N16+'Economic - Trolley'!$A16*2*'Economic - Trolley'!$L$2*'Environmental costs'!$B$26</f>
        <v>456473.52975961054</v>
      </c>
      <c r="O16" s="3">
        <f>'Financial - Trolley'!O16+'Economic - Trolley'!$A16*2*'Economic - Trolley'!$L$2*'Environmental costs'!$B$26</f>
        <v>457811.5994553325</v>
      </c>
      <c r="P16" s="3">
        <f>'Financial - Trolley'!P16+'Economic - Trolley'!$A16*2*'Economic - Trolley'!$L$2*'Environmental costs'!$B$26</f>
        <v>459176.43054496893</v>
      </c>
      <c r="Q16" s="3">
        <f>'Financial - Trolley'!Q16+'Economic - Trolley'!$A16*2*'Economic - Trolley'!$L$2*'Environmental costs'!$B$26</f>
        <v>460568.55825639813</v>
      </c>
      <c r="R16" s="3">
        <f>'Financial - Trolley'!R16+'Economic - Trolley'!$A16*2*'Economic - Trolley'!$L$2*'Environmental costs'!$B$26</f>
        <v>461988.52852205583</v>
      </c>
      <c r="S16" s="3">
        <f>'Financial - Trolley'!S16+'Economic - Trolley'!$A16*2*'Economic - Trolley'!$L$2*'Environmental costs'!$B$26</f>
        <v>463436.89819302678</v>
      </c>
      <c r="T16" s="3">
        <f>'Financial - Trolley'!T16+'Economic - Trolley'!$A16*2*'Economic - Trolley'!$L$2*'Environmental costs'!$B$26</f>
        <v>464914.23525741708</v>
      </c>
      <c r="U16" s="3">
        <f>'Financial - Trolley'!U16+'Economic - Trolley'!$A16*2*'Economic - Trolley'!$L$2*'Environmental costs'!$B$26</f>
        <v>466421.11906309519</v>
      </c>
      <c r="V16" s="3">
        <f>'Financial - Trolley'!V16+'Economic - Trolley'!$A16*2*'Economic - Trolley'!$L$2*'Environmental costs'!$B$26</f>
        <v>467958.14054488688</v>
      </c>
      <c r="W16" s="3">
        <f>'Financial - Trolley'!W16+'Economic - Trolley'!$A16*2*'Economic - Trolley'!$L$2*'Environmental costs'!$B$26</f>
        <v>469525.90245631436</v>
      </c>
      <c r="X16" s="3">
        <f>'Financial - Trolley'!X16+'Economic - Trolley'!$A16*2*'Economic - Trolley'!$L$2*'Environmental costs'!$B$26</f>
        <v>471125.01960597042</v>
      </c>
      <c r="Y16" s="3">
        <f>'Financial - Trolley'!Y16+'Economic - Trolley'!$A16*2*'Economic - Trolley'!$L$2*'Environmental costs'!$B$26</f>
        <v>472756.11909861962</v>
      </c>
      <c r="Z16" s="3">
        <f>'Financial - Trolley'!Z16+'Economic - Trolley'!$A16*2*'Economic - Trolley'!$L$2*'Environmental costs'!$B$26</f>
        <v>474419.8405811218</v>
      </c>
      <c r="AA16" s="3">
        <f>'Financial - Trolley'!AA16+'Economic - Trolley'!$A16*2*'Economic - Trolley'!$L$2*'Environmental costs'!$B$26</f>
        <v>476116.83649327396</v>
      </c>
      <c r="AB16" s="3">
        <f>'Financial - Trolley'!AB16+'Economic - Trolley'!$A16*2*'Economic - Trolley'!$L$2*'Environmental costs'!$B$26</f>
        <v>477847.77232366928</v>
      </c>
      <c r="AC16" s="3">
        <f>'Financial - Trolley'!AC16+'Economic - Trolley'!$A16*2*'Economic - Trolley'!$L$2*'Environmental costs'!$B$26</f>
        <v>479613.3268706724</v>
      </c>
      <c r="AD16" s="3">
        <f>'Financial - Trolley'!AD16+'Economic - Trolley'!$A16*2*'Economic - Trolley'!$L$2*'Environmental costs'!$B$26</f>
        <v>481414.19250861567</v>
      </c>
      <c r="AE16" s="3">
        <f>'Financial - Trolley'!AE16+'Economic - Trolley'!$A16*2*'Economic - Trolley'!$L$2*'Environmental costs'!$B$26</f>
        <v>483251.07545931777</v>
      </c>
      <c r="AF16" s="3">
        <f>'Financial - Trolley'!AF16+'Economic - Trolley'!$A16*2*'Economic - Trolley'!$L$2*'Environmental costs'!$B$26</f>
        <v>-169875.30393096601</v>
      </c>
    </row>
    <row r="17" spans="1:32" x14ac:dyDescent="0.25">
      <c r="A17">
        <v>170</v>
      </c>
      <c r="B17" s="2">
        <f t="shared" si="0"/>
        <v>7601559.6453351267</v>
      </c>
      <c r="C17" s="3">
        <f>'Financial - Trolley'!C17+'Economic - Trolley'!$A17*2*'Economic - Trolley'!$L$2*'Environmental costs'!$B$26</f>
        <v>2336267.7442129268</v>
      </c>
      <c r="D17" s="3">
        <f>'Financial - Trolley'!D17+'Economic - Trolley'!$A17*2*'Economic - Trolley'!$L$2*'Environmental costs'!$B$26</f>
        <v>465982.59278435551</v>
      </c>
      <c r="E17" s="3">
        <f>'Financial - Trolley'!E17+'Economic - Trolley'!$A17*2*'Economic - Trolley'!$L$2*'Environmental costs'!$B$26</f>
        <v>467148.88118435559</v>
      </c>
      <c r="F17" s="3">
        <f>'Financial - Trolley'!F17+'Economic - Trolley'!$A17*2*'Economic - Trolley'!$L$2*'Environmental costs'!$B$26</f>
        <v>468338.49535235553</v>
      </c>
      <c r="G17" s="3">
        <f>'Financial - Trolley'!G17+'Economic - Trolley'!$A17*2*'Economic - Trolley'!$L$2*'Environmental costs'!$B$26</f>
        <v>469551.9018037155</v>
      </c>
      <c r="H17" s="3">
        <f>'Financial - Trolley'!H17+'Economic - Trolley'!$A17*2*'Economic - Trolley'!$L$2*'Environmental costs'!$B$26</f>
        <v>470789.57638410269</v>
      </c>
      <c r="I17" s="3">
        <f>'Financial - Trolley'!I17+'Economic - Trolley'!$A17*2*'Economic - Trolley'!$L$2*'Environmental costs'!$B$26</f>
        <v>472052.00445609773</v>
      </c>
      <c r="J17" s="3">
        <f>'Financial - Trolley'!J17+'Economic - Trolley'!$A17*2*'Economic - Trolley'!$L$2*'Environmental costs'!$B$26</f>
        <v>473339.68108953256</v>
      </c>
      <c r="K17" s="3">
        <f>'Financial - Trolley'!K17+'Economic - Trolley'!$A17*2*'Economic - Trolley'!$L$2*'Environmental costs'!$B$26</f>
        <v>474653.11125563609</v>
      </c>
      <c r="L17" s="3">
        <f>'Financial - Trolley'!L17+'Economic - Trolley'!$A17*2*'Economic - Trolley'!$L$2*'Environmental costs'!$B$26</f>
        <v>475992.81002506171</v>
      </c>
      <c r="M17" s="3">
        <f>'Financial - Trolley'!M17+'Economic - Trolley'!$A17*2*'Economic - Trolley'!$L$2*'Environmental costs'!$B$26</f>
        <v>477359.30276987585</v>
      </c>
      <c r="N17" s="3">
        <f>'Financial - Trolley'!N17+'Economic - Trolley'!$A17*2*'Economic - Trolley'!$L$2*'Environmental costs'!$B$26</f>
        <v>478753.12536958617</v>
      </c>
      <c r="O17" s="3">
        <f>'Financial - Trolley'!O17+'Economic - Trolley'!$A17*2*'Economic - Trolley'!$L$2*'Environmental costs'!$B$26</f>
        <v>480174.82442129077</v>
      </c>
      <c r="P17" s="3">
        <f>'Financial - Trolley'!P17+'Economic - Trolley'!$A17*2*'Economic - Trolley'!$L$2*'Environmental costs'!$B$26</f>
        <v>481624.95745402947</v>
      </c>
      <c r="Q17" s="3">
        <f>'Financial - Trolley'!Q17+'Economic - Trolley'!$A17*2*'Economic - Trolley'!$L$2*'Environmental costs'!$B$26</f>
        <v>483104.093147423</v>
      </c>
      <c r="R17" s="3">
        <f>'Financial - Trolley'!R17+'Economic - Trolley'!$A17*2*'Economic - Trolley'!$L$2*'Environmental costs'!$B$26</f>
        <v>484612.8115546843</v>
      </c>
      <c r="S17" s="3">
        <f>'Financial - Trolley'!S17+'Economic - Trolley'!$A17*2*'Economic - Trolley'!$L$2*'Environmental costs'!$B$26</f>
        <v>486151.7043300909</v>
      </c>
      <c r="T17" s="3">
        <f>'Financial - Trolley'!T17+'Economic - Trolley'!$A17*2*'Economic - Trolley'!$L$2*'Environmental costs'!$B$26</f>
        <v>487721.37496100564</v>
      </c>
      <c r="U17" s="3">
        <f>'Financial - Trolley'!U17+'Economic - Trolley'!$A17*2*'Economic - Trolley'!$L$2*'Environmental costs'!$B$26</f>
        <v>489322.43900453858</v>
      </c>
      <c r="V17" s="3">
        <f>'Financial - Trolley'!V17+'Economic - Trolley'!$A17*2*'Economic - Trolley'!$L$2*'Environmental costs'!$B$26</f>
        <v>490955.52432894229</v>
      </c>
      <c r="W17" s="3">
        <f>'Financial - Trolley'!W17+'Economic - Trolley'!$A17*2*'Economic - Trolley'!$L$2*'Environmental costs'!$B$26</f>
        <v>492621.27135983401</v>
      </c>
      <c r="X17" s="3">
        <f>'Financial - Trolley'!X17+'Economic - Trolley'!$A17*2*'Economic - Trolley'!$L$2*'Environmental costs'!$B$26</f>
        <v>494320.3333313436</v>
      </c>
      <c r="Y17" s="3">
        <f>'Financial - Trolley'!Y17+'Economic - Trolley'!$A17*2*'Economic - Trolley'!$L$2*'Environmental costs'!$B$26</f>
        <v>496053.37654228334</v>
      </c>
      <c r="Z17" s="3">
        <f>'Financial - Trolley'!Z17+'Economic - Trolley'!$A17*2*'Economic - Trolley'!$L$2*'Environmental costs'!$B$26</f>
        <v>497821.08061744191</v>
      </c>
      <c r="AA17" s="3">
        <f>'Financial - Trolley'!AA17+'Economic - Trolley'!$A17*2*'Economic - Trolley'!$L$2*'Environmental costs'!$B$26</f>
        <v>499624.1387741036</v>
      </c>
      <c r="AB17" s="3">
        <f>'Financial - Trolley'!AB17+'Economic - Trolley'!$A17*2*'Economic - Trolley'!$L$2*'Environmental costs'!$B$26</f>
        <v>501463.25809389853</v>
      </c>
      <c r="AC17" s="3">
        <f>'Financial - Trolley'!AC17+'Economic - Trolley'!$A17*2*'Economic - Trolley'!$L$2*'Environmental costs'!$B$26</f>
        <v>503339.15980008943</v>
      </c>
      <c r="AD17" s="3">
        <f>'Financial - Trolley'!AD17+'Economic - Trolley'!$A17*2*'Economic - Trolley'!$L$2*'Environmental costs'!$B$26</f>
        <v>505252.57954040414</v>
      </c>
      <c r="AE17" s="3">
        <f>'Financial - Trolley'!AE17+'Economic - Trolley'!$A17*2*'Economic - Trolley'!$L$2*'Environmental costs'!$B$26</f>
        <v>507204.26767552516</v>
      </c>
      <c r="AF17" s="3">
        <f>'Financial - Trolley'!AF17+'Economic - Trolley'!$A17*2*'Economic - Trolley'!$L$2*'Environmental costs'!$B$26</f>
        <v>-145805.01042665137</v>
      </c>
    </row>
    <row r="18" spans="1:32" x14ac:dyDescent="0.25">
      <c r="A18">
        <v>180</v>
      </c>
      <c r="B18" s="2">
        <f t="shared" si="0"/>
        <v>7871241.4099171581</v>
      </c>
      <c r="C18" s="3">
        <f>'Financial - Trolley'!C18+'Economic - Trolley'!$A18*2*'Economic - Trolley'!$L$2*'Environmental costs'!$B$26</f>
        <v>2357728.8720237715</v>
      </c>
      <c r="D18" s="3">
        <f>'Financial - Trolley'!D18+'Economic - Trolley'!$A18*2*'Economic - Trolley'!$L$2*'Environmental costs'!$B$26</f>
        <v>487510.98059520003</v>
      </c>
      <c r="E18" s="3">
        <f>'Financial - Trolley'!E18+'Economic - Trolley'!$A18*2*'Economic - Trolley'!$L$2*'Environmental costs'!$B$26</f>
        <v>488745.87419519998</v>
      </c>
      <c r="F18" s="3">
        <f>'Financial - Trolley'!F18+'Economic - Trolley'!$A18*2*'Economic - Trolley'!$L$2*'Environmental costs'!$B$26</f>
        <v>490005.46566719998</v>
      </c>
      <c r="G18" s="3">
        <f>'Financial - Trolley'!G18+'Economic - Trolley'!$A18*2*'Economic - Trolley'!$L$2*'Environmental costs'!$B$26</f>
        <v>491290.24896864005</v>
      </c>
      <c r="H18" s="3">
        <f>'Financial - Trolley'!H18+'Economic - Trolley'!$A18*2*'Economic - Trolley'!$L$2*'Environmental costs'!$B$26</f>
        <v>492600.72793610877</v>
      </c>
      <c r="I18" s="3">
        <f>'Financial - Trolley'!I18+'Economic - Trolley'!$A18*2*'Economic - Trolley'!$L$2*'Environmental costs'!$B$26</f>
        <v>493937.41648292699</v>
      </c>
      <c r="J18" s="3">
        <f>'Financial - Trolley'!J18+'Economic - Trolley'!$A18*2*'Economic - Trolley'!$L$2*'Environmental costs'!$B$26</f>
        <v>495300.83880068146</v>
      </c>
      <c r="K18" s="3">
        <f>'Financial - Trolley'!K18+'Economic - Trolley'!$A18*2*'Economic - Trolley'!$L$2*'Environmental costs'!$B$26</f>
        <v>496691.52956479118</v>
      </c>
      <c r="L18" s="3">
        <f>'Financial - Trolley'!L18+'Economic - Trolley'!$A18*2*'Economic - Trolley'!$L$2*'Environmental costs'!$B$26</f>
        <v>498110.03414418298</v>
      </c>
      <c r="M18" s="3">
        <f>'Financial - Trolley'!M18+'Economic - Trolley'!$A18*2*'Economic - Trolley'!$L$2*'Environmental costs'!$B$26</f>
        <v>499556.90881516266</v>
      </c>
      <c r="N18" s="3">
        <f>'Financial - Trolley'!N18+'Economic - Trolley'!$A18*2*'Economic - Trolley'!$L$2*'Environmental costs'!$B$26</f>
        <v>501032.72097956185</v>
      </c>
      <c r="O18" s="3">
        <f>'Financial - Trolley'!O18+'Economic - Trolley'!$A18*2*'Economic - Trolley'!$L$2*'Environmental costs'!$B$26</f>
        <v>502538.04938724911</v>
      </c>
      <c r="P18" s="3">
        <f>'Financial - Trolley'!P18+'Economic - Trolley'!$A18*2*'Economic - Trolley'!$L$2*'Environmental costs'!$B$26</f>
        <v>504073.48436309007</v>
      </c>
      <c r="Q18" s="3">
        <f>'Financial - Trolley'!Q18+'Economic - Trolley'!$A18*2*'Economic - Trolley'!$L$2*'Environmental costs'!$B$26</f>
        <v>505639.62803844787</v>
      </c>
      <c r="R18" s="3">
        <f>'Financial - Trolley'!R18+'Economic - Trolley'!$A18*2*'Economic - Trolley'!$L$2*'Environmental costs'!$B$26</f>
        <v>507237.09458731284</v>
      </c>
      <c r="S18" s="3">
        <f>'Financial - Trolley'!S18+'Economic - Trolley'!$A18*2*'Economic - Trolley'!$L$2*'Environmental costs'!$B$26</f>
        <v>508866.51046715508</v>
      </c>
      <c r="T18" s="3">
        <f>'Financial - Trolley'!T18+'Economic - Trolley'!$A18*2*'Economic - Trolley'!$L$2*'Environmental costs'!$B$26</f>
        <v>510528.51466459426</v>
      </c>
      <c r="U18" s="3">
        <f>'Financial - Trolley'!U18+'Economic - Trolley'!$A18*2*'Economic - Trolley'!$L$2*'Environmental costs'!$B$26</f>
        <v>512223.75894598215</v>
      </c>
      <c r="V18" s="3">
        <f>'Financial - Trolley'!V18+'Economic - Trolley'!$A18*2*'Economic - Trolley'!$L$2*'Environmental costs'!$B$26</f>
        <v>513952.90811299771</v>
      </c>
      <c r="W18" s="3">
        <f>'Financial - Trolley'!W18+'Economic - Trolley'!$A18*2*'Economic - Trolley'!$L$2*'Environmental costs'!$B$26</f>
        <v>515716.64026335371</v>
      </c>
      <c r="X18" s="3">
        <f>'Financial - Trolley'!X18+'Economic - Trolley'!$A18*2*'Economic - Trolley'!$L$2*'Environmental costs'!$B$26</f>
        <v>517515.64705671679</v>
      </c>
      <c r="Y18" s="3">
        <f>'Financial - Trolley'!Y18+'Economic - Trolley'!$A18*2*'Economic - Trolley'!$L$2*'Environmental costs'!$B$26</f>
        <v>519350.63398594712</v>
      </c>
      <c r="Z18" s="3">
        <f>'Financial - Trolley'!Z18+'Economic - Trolley'!$A18*2*'Economic - Trolley'!$L$2*'Environmental costs'!$B$26</f>
        <v>521222.32065376203</v>
      </c>
      <c r="AA18" s="3">
        <f>'Financial - Trolley'!AA18+'Economic - Trolley'!$A18*2*'Economic - Trolley'!$L$2*'Environmental costs'!$B$26</f>
        <v>523131.4410549333</v>
      </c>
      <c r="AB18" s="3">
        <f>'Financial - Trolley'!AB18+'Economic - Trolley'!$A18*2*'Economic - Trolley'!$L$2*'Environmental costs'!$B$26</f>
        <v>525078.74386412802</v>
      </c>
      <c r="AC18" s="3">
        <f>'Financial - Trolley'!AC18+'Economic - Trolley'!$A18*2*'Economic - Trolley'!$L$2*'Environmental costs'!$B$26</f>
        <v>527064.99272950657</v>
      </c>
      <c r="AD18" s="3">
        <f>'Financial - Trolley'!AD18+'Economic - Trolley'!$A18*2*'Economic - Trolley'!$L$2*'Environmental costs'!$B$26</f>
        <v>529090.96657219273</v>
      </c>
      <c r="AE18" s="3">
        <f>'Financial - Trolley'!AE18+'Economic - Trolley'!$A18*2*'Economic - Trolley'!$L$2*'Environmental costs'!$B$26</f>
        <v>531157.45989173255</v>
      </c>
      <c r="AF18" s="3">
        <f>'Financial - Trolley'!AF18+'Economic - Trolley'!$A18*2*'Economic - Trolley'!$L$2*'Environmental costs'!$B$26</f>
        <v>-121734.71692233677</v>
      </c>
    </row>
    <row r="19" spans="1:32" x14ac:dyDescent="0.25">
      <c r="A19">
        <v>190</v>
      </c>
      <c r="B19" s="2">
        <f t="shared" si="0"/>
        <v>8140923.1744991867</v>
      </c>
      <c r="C19" s="3">
        <f>'Financial - Trolley'!C19+'Economic - Trolley'!$A19*2*'Economic - Trolley'!$L$2*'Environmental costs'!$B$26</f>
        <v>2379189.9998346157</v>
      </c>
      <c r="D19" s="3">
        <f>'Financial - Trolley'!D19+'Economic - Trolley'!$A19*2*'Economic - Trolley'!$L$2*'Environmental costs'!$B$26</f>
        <v>509039.36840604444</v>
      </c>
      <c r="E19" s="3">
        <f>'Financial - Trolley'!E19+'Economic - Trolley'!$A19*2*'Economic - Trolley'!$L$2*'Environmental costs'!$B$26</f>
        <v>510342.86720604444</v>
      </c>
      <c r="F19" s="3">
        <f>'Financial - Trolley'!F19+'Economic - Trolley'!$A19*2*'Economic - Trolley'!$L$2*'Environmental costs'!$B$26</f>
        <v>511672.43598204444</v>
      </c>
      <c r="G19" s="3">
        <f>'Financial - Trolley'!G19+'Economic - Trolley'!$A19*2*'Economic - Trolley'!$L$2*'Environmental costs'!$B$26</f>
        <v>513028.59613356448</v>
      </c>
      <c r="H19" s="3">
        <f>'Financial - Trolley'!H19+'Economic - Trolley'!$A19*2*'Economic - Trolley'!$L$2*'Environmental costs'!$B$26</f>
        <v>514411.87948811485</v>
      </c>
      <c r="I19" s="3">
        <f>'Financial - Trolley'!I19+'Economic - Trolley'!$A19*2*'Economic - Trolley'!$L$2*'Environmental costs'!$B$26</f>
        <v>515822.82850975625</v>
      </c>
      <c r="J19" s="3">
        <f>'Financial - Trolley'!J19+'Economic - Trolley'!$A19*2*'Economic - Trolley'!$L$2*'Environmental costs'!$B$26</f>
        <v>517261.99651183048</v>
      </c>
      <c r="K19" s="3">
        <f>'Financial - Trolley'!K19+'Economic - Trolley'!$A19*2*'Economic - Trolley'!$L$2*'Environmental costs'!$B$26</f>
        <v>518729.94787394622</v>
      </c>
      <c r="L19" s="3">
        <f>'Financial - Trolley'!L19+'Economic - Trolley'!$A19*2*'Economic - Trolley'!$L$2*'Environmental costs'!$B$26</f>
        <v>520227.25826330425</v>
      </c>
      <c r="M19" s="3">
        <f>'Financial - Trolley'!M19+'Economic - Trolley'!$A19*2*'Economic - Trolley'!$L$2*'Environmental costs'!$B$26</f>
        <v>521754.51486044948</v>
      </c>
      <c r="N19" s="3">
        <f>'Financial - Trolley'!N19+'Economic - Trolley'!$A19*2*'Economic - Trolley'!$L$2*'Environmental costs'!$B$26</f>
        <v>523312.31658953754</v>
      </c>
      <c r="O19" s="3">
        <f>'Financial - Trolley'!O19+'Economic - Trolley'!$A19*2*'Economic - Trolley'!$L$2*'Environmental costs'!$B$26</f>
        <v>524901.27435320744</v>
      </c>
      <c r="P19" s="3">
        <f>'Financial - Trolley'!P19+'Economic - Trolley'!$A19*2*'Economic - Trolley'!$L$2*'Environmental costs'!$B$26</f>
        <v>526522.01127215067</v>
      </c>
      <c r="Q19" s="3">
        <f>'Financial - Trolley'!Q19+'Economic - Trolley'!$A19*2*'Economic - Trolley'!$L$2*'Environmental costs'!$B$26</f>
        <v>528175.16292947275</v>
      </c>
      <c r="R19" s="3">
        <f>'Financial - Trolley'!R19+'Economic - Trolley'!$A19*2*'Economic - Trolley'!$L$2*'Environmental costs'!$B$26</f>
        <v>529861.37761994125</v>
      </c>
      <c r="S19" s="3">
        <f>'Financial - Trolley'!S19+'Economic - Trolley'!$A19*2*'Economic - Trolley'!$L$2*'Environmental costs'!$B$26</f>
        <v>531581.31660421926</v>
      </c>
      <c r="T19" s="3">
        <f>'Financial - Trolley'!T19+'Economic - Trolley'!$A19*2*'Economic - Trolley'!$L$2*'Environmental costs'!$B$26</f>
        <v>533335.65436818276</v>
      </c>
      <c r="U19" s="3">
        <f>'Financial - Trolley'!U19+'Economic - Trolley'!$A19*2*'Economic - Trolley'!$L$2*'Environmental costs'!$B$26</f>
        <v>535125.0788874256</v>
      </c>
      <c r="V19" s="3">
        <f>'Financial - Trolley'!V19+'Economic - Trolley'!$A19*2*'Economic - Trolley'!$L$2*'Environmental costs'!$B$26</f>
        <v>536950.29189705313</v>
      </c>
      <c r="W19" s="3">
        <f>'Financial - Trolley'!W19+'Economic - Trolley'!$A19*2*'Economic - Trolley'!$L$2*'Environmental costs'!$B$26</f>
        <v>538812.00916687329</v>
      </c>
      <c r="X19" s="3">
        <f>'Financial - Trolley'!X19+'Economic - Trolley'!$A19*2*'Economic - Trolley'!$L$2*'Environmental costs'!$B$26</f>
        <v>540710.96078208997</v>
      </c>
      <c r="Y19" s="3">
        <f>'Financial - Trolley'!Y19+'Economic - Trolley'!$A19*2*'Economic - Trolley'!$L$2*'Environmental costs'!$B$26</f>
        <v>542647.89142961078</v>
      </c>
      <c r="Z19" s="3">
        <f>'Financial - Trolley'!Z19+'Economic - Trolley'!$A19*2*'Economic - Trolley'!$L$2*'Environmental costs'!$B$26</f>
        <v>544623.56069008214</v>
      </c>
      <c r="AA19" s="3">
        <f>'Financial - Trolley'!AA19+'Economic - Trolley'!$A19*2*'Economic - Trolley'!$L$2*'Environmental costs'!$B$26</f>
        <v>546638.74333576288</v>
      </c>
      <c r="AB19" s="3">
        <f>'Financial - Trolley'!AB19+'Economic - Trolley'!$A19*2*'Economic - Trolley'!$L$2*'Environmental costs'!$B$26</f>
        <v>548694.22963435727</v>
      </c>
      <c r="AC19" s="3">
        <f>'Financial - Trolley'!AC19+'Economic - Trolley'!$A19*2*'Economic - Trolley'!$L$2*'Environmental costs'!$B$26</f>
        <v>550790.82565892348</v>
      </c>
      <c r="AD19" s="3">
        <f>'Financial - Trolley'!AD19+'Economic - Trolley'!$A19*2*'Economic - Trolley'!$L$2*'Environmental costs'!$B$26</f>
        <v>552929.35360398109</v>
      </c>
      <c r="AE19" s="3">
        <f>'Financial - Trolley'!AE19+'Economic - Trolley'!$A19*2*'Economic - Trolley'!$L$2*'Environmental costs'!$B$26</f>
        <v>555110.65210793982</v>
      </c>
      <c r="AF19" s="3">
        <f>'Financial - Trolley'!AF19+'Economic - Trolley'!$A19*2*'Economic - Trolley'!$L$2*'Environmental costs'!$B$26</f>
        <v>-97664.42341802211</v>
      </c>
    </row>
    <row r="20" spans="1:32" x14ac:dyDescent="0.25">
      <c r="A20">
        <v>200</v>
      </c>
      <c r="B20" s="2">
        <f t="shared" si="0"/>
        <v>8410604.9390812162</v>
      </c>
      <c r="C20" s="3">
        <f>'Financial - Trolley'!C20+'Economic - Trolley'!$A20*2*'Economic - Trolley'!$L$2*'Environmental costs'!$B$26</f>
        <v>2400651.1276454604</v>
      </c>
      <c r="D20" s="3">
        <f>'Financial - Trolley'!D20+'Economic - Trolley'!$A20*2*'Economic - Trolley'!$L$2*'Environmental costs'!$B$26</f>
        <v>530567.7562168889</v>
      </c>
      <c r="E20" s="3">
        <f>'Financial - Trolley'!E20+'Economic - Trolley'!$A20*2*'Economic - Trolley'!$L$2*'Environmental costs'!$B$26</f>
        <v>531939.86021688883</v>
      </c>
      <c r="F20" s="3">
        <f>'Financial - Trolley'!F20+'Economic - Trolley'!$A20*2*'Economic - Trolley'!$L$2*'Environmental costs'!$B$26</f>
        <v>533339.40629688883</v>
      </c>
      <c r="G20" s="3">
        <f>'Financial - Trolley'!G20+'Economic - Trolley'!$A20*2*'Economic - Trolley'!$L$2*'Environmental costs'!$B$26</f>
        <v>534766.94329848886</v>
      </c>
      <c r="H20" s="3">
        <f>'Financial - Trolley'!H20+'Economic - Trolley'!$A20*2*'Economic - Trolley'!$L$2*'Environmental costs'!$B$26</f>
        <v>536223.03104012087</v>
      </c>
      <c r="I20" s="3">
        <f>'Financial - Trolley'!I20+'Economic - Trolley'!$A20*2*'Economic - Trolley'!$L$2*'Environmental costs'!$B$26</f>
        <v>537708.24053658545</v>
      </c>
      <c r="J20" s="3">
        <f>'Financial - Trolley'!J20+'Economic - Trolley'!$A20*2*'Economic - Trolley'!$L$2*'Environmental costs'!$B$26</f>
        <v>539223.15422297944</v>
      </c>
      <c r="K20" s="3">
        <f>'Financial - Trolley'!K20+'Economic - Trolley'!$A20*2*'Economic - Trolley'!$L$2*'Environmental costs'!$B$26</f>
        <v>540768.3661831012</v>
      </c>
      <c r="L20" s="3">
        <f>'Financial - Trolley'!L20+'Economic - Trolley'!$A20*2*'Economic - Trolley'!$L$2*'Environmental costs'!$B$26</f>
        <v>542344.48238242546</v>
      </c>
      <c r="M20" s="3">
        <f>'Financial - Trolley'!M20+'Economic - Trolley'!$A20*2*'Economic - Trolley'!$L$2*'Environmental costs'!$B$26</f>
        <v>543952.12090573623</v>
      </c>
      <c r="N20" s="3">
        <f>'Financial - Trolley'!N20+'Economic - Trolley'!$A20*2*'Economic - Trolley'!$L$2*'Environmental costs'!$B$26</f>
        <v>545591.91219951317</v>
      </c>
      <c r="O20" s="3">
        <f>'Financial - Trolley'!O20+'Economic - Trolley'!$A20*2*'Economic - Trolley'!$L$2*'Environmental costs'!$B$26</f>
        <v>547264.49931916571</v>
      </c>
      <c r="P20" s="3">
        <f>'Financial - Trolley'!P20+'Economic - Trolley'!$A20*2*'Economic - Trolley'!$L$2*'Environmental costs'!$B$26</f>
        <v>548970.53818121122</v>
      </c>
      <c r="Q20" s="3">
        <f>'Financial - Trolley'!Q20+'Economic - Trolley'!$A20*2*'Economic - Trolley'!$L$2*'Environmental costs'!$B$26</f>
        <v>550710.69782049768</v>
      </c>
      <c r="R20" s="3">
        <f>'Financial - Trolley'!R20+'Economic - Trolley'!$A20*2*'Economic - Trolley'!$L$2*'Environmental costs'!$B$26</f>
        <v>552485.66065256984</v>
      </c>
      <c r="S20" s="3">
        <f>'Financial - Trolley'!S20+'Economic - Trolley'!$A20*2*'Economic - Trolley'!$L$2*'Environmental costs'!$B$26</f>
        <v>554296.12274128338</v>
      </c>
      <c r="T20" s="3">
        <f>'Financial - Trolley'!T20+'Economic - Trolley'!$A20*2*'Economic - Trolley'!$L$2*'Environmental costs'!$B$26</f>
        <v>556142.79407177132</v>
      </c>
      <c r="U20" s="3">
        <f>'Financial - Trolley'!U20+'Economic - Trolley'!$A20*2*'Economic - Trolley'!$L$2*'Environmental costs'!$B$26</f>
        <v>558026.39882886899</v>
      </c>
      <c r="V20" s="3">
        <f>'Financial - Trolley'!V20+'Economic - Trolley'!$A20*2*'Economic - Trolley'!$L$2*'Environmental costs'!$B$26</f>
        <v>559947.67568110861</v>
      </c>
      <c r="W20" s="3">
        <f>'Financial - Trolley'!W20+'Economic - Trolley'!$A20*2*'Economic - Trolley'!$L$2*'Environmental costs'!$B$26</f>
        <v>561907.378070393</v>
      </c>
      <c r="X20" s="3">
        <f>'Financial - Trolley'!X20+'Economic - Trolley'!$A20*2*'Economic - Trolley'!$L$2*'Environmental costs'!$B$26</f>
        <v>563906.27450746309</v>
      </c>
      <c r="Y20" s="3">
        <f>'Financial - Trolley'!Y20+'Economic - Trolley'!$A20*2*'Economic - Trolley'!$L$2*'Environmental costs'!$B$26</f>
        <v>565945.14887327456</v>
      </c>
      <c r="Z20" s="3">
        <f>'Financial - Trolley'!Z20+'Economic - Trolley'!$A20*2*'Economic - Trolley'!$L$2*'Environmental costs'!$B$26</f>
        <v>568024.8007264022</v>
      </c>
      <c r="AA20" s="3">
        <f>'Financial - Trolley'!AA20+'Economic - Trolley'!$A20*2*'Economic - Trolley'!$L$2*'Environmental costs'!$B$26</f>
        <v>570146.04561659251</v>
      </c>
      <c r="AB20" s="3">
        <f>'Financial - Trolley'!AB20+'Economic - Trolley'!$A20*2*'Economic - Trolley'!$L$2*'Environmental costs'!$B$26</f>
        <v>572309.71540458652</v>
      </c>
      <c r="AC20" s="3">
        <f>'Financial - Trolley'!AC20+'Economic - Trolley'!$A20*2*'Economic - Trolley'!$L$2*'Environmental costs'!$B$26</f>
        <v>574516.65858834051</v>
      </c>
      <c r="AD20" s="3">
        <f>'Financial - Trolley'!AD20+'Economic - Trolley'!$A20*2*'Economic - Trolley'!$L$2*'Environmental costs'!$B$26</f>
        <v>576767.74063576956</v>
      </c>
      <c r="AE20" s="3">
        <f>'Financial - Trolley'!AE20+'Economic - Trolley'!$A20*2*'Economic - Trolley'!$L$2*'Environmental costs'!$B$26</f>
        <v>579063.84432414721</v>
      </c>
      <c r="AF20" s="3">
        <f>'Financial - Trolley'!AF20+'Economic - Trolley'!$A20*2*'Economic - Trolley'!$L$2*'Environmental costs'!$B$26</f>
        <v>-73594.129913707584</v>
      </c>
    </row>
    <row r="21" spans="1:32" x14ac:dyDescent="0.25">
      <c r="A21">
        <v>210</v>
      </c>
      <c r="B21" s="2">
        <f t="shared" si="0"/>
        <v>8680286.7036632523</v>
      </c>
      <c r="C21" s="3">
        <f>'Financial - Trolley'!C21+'Economic - Trolley'!$A21*2*'Economic - Trolley'!$L$2*'Environmental costs'!$B$26</f>
        <v>2422112.2554563046</v>
      </c>
      <c r="D21" s="3">
        <f>'Financial - Trolley'!D21+'Economic - Trolley'!$A21*2*'Economic - Trolley'!$L$2*'Environmental costs'!$B$26</f>
        <v>552096.14402773336</v>
      </c>
      <c r="E21" s="3">
        <f>'Financial - Trolley'!E21+'Economic - Trolley'!$A21*2*'Economic - Trolley'!$L$2*'Environmental costs'!$B$26</f>
        <v>553536.8532277334</v>
      </c>
      <c r="F21" s="3">
        <f>'Financial - Trolley'!F21+'Economic - Trolley'!$A21*2*'Economic - Trolley'!$L$2*'Environmental costs'!$B$26</f>
        <v>555006.37661173334</v>
      </c>
      <c r="G21" s="3">
        <f>'Financial - Trolley'!G21+'Economic - Trolley'!$A21*2*'Economic - Trolley'!$L$2*'Environmental costs'!$B$26</f>
        <v>556505.29046341334</v>
      </c>
      <c r="H21" s="3">
        <f>'Financial - Trolley'!H21+'Economic - Trolley'!$A21*2*'Economic - Trolley'!$L$2*'Environmental costs'!$B$26</f>
        <v>558034.18259212689</v>
      </c>
      <c r="I21" s="3">
        <f>'Financial - Trolley'!I21+'Economic - Trolley'!$A21*2*'Economic - Trolley'!$L$2*'Environmental costs'!$B$26</f>
        <v>559593.65256341477</v>
      </c>
      <c r="J21" s="3">
        <f>'Financial - Trolley'!J21+'Economic - Trolley'!$A21*2*'Economic - Trolley'!$L$2*'Environmental costs'!$B$26</f>
        <v>561184.3119341284</v>
      </c>
      <c r="K21" s="3">
        <f>'Financial - Trolley'!K21+'Economic - Trolley'!$A21*2*'Economic - Trolley'!$L$2*'Environmental costs'!$B$26</f>
        <v>562806.78449225635</v>
      </c>
      <c r="L21" s="3">
        <f>'Financial - Trolley'!L21+'Economic - Trolley'!$A21*2*'Economic - Trolley'!$L$2*'Environmental costs'!$B$26</f>
        <v>564461.70650154678</v>
      </c>
      <c r="M21" s="3">
        <f>'Financial - Trolley'!M21+'Economic - Trolley'!$A21*2*'Economic - Trolley'!$L$2*'Environmental costs'!$B$26</f>
        <v>566149.7269510231</v>
      </c>
      <c r="N21" s="3">
        <f>'Financial - Trolley'!N21+'Economic - Trolley'!$A21*2*'Economic - Trolley'!$L$2*'Environmental costs'!$B$26</f>
        <v>567871.5078094888</v>
      </c>
      <c r="O21" s="3">
        <f>'Financial - Trolley'!O21+'Economic - Trolley'!$A21*2*'Economic - Trolley'!$L$2*'Environmental costs'!$B$26</f>
        <v>569627.72428512399</v>
      </c>
      <c r="P21" s="3">
        <f>'Financial - Trolley'!P21+'Economic - Trolley'!$A21*2*'Economic - Trolley'!$L$2*'Environmental costs'!$B$26</f>
        <v>571419.06509027176</v>
      </c>
      <c r="Q21" s="3">
        <f>'Financial - Trolley'!Q21+'Economic - Trolley'!$A21*2*'Economic - Trolley'!$L$2*'Environmental costs'!$B$26</f>
        <v>573246.23271152261</v>
      </c>
      <c r="R21" s="3">
        <f>'Financial - Trolley'!R21+'Economic - Trolley'!$A21*2*'Economic - Trolley'!$L$2*'Environmental costs'!$B$26</f>
        <v>575109.94368519832</v>
      </c>
      <c r="S21" s="3">
        <f>'Financial - Trolley'!S21+'Economic - Trolley'!$A21*2*'Economic - Trolley'!$L$2*'Environmental costs'!$B$26</f>
        <v>577010.92887834762</v>
      </c>
      <c r="T21" s="3">
        <f>'Financial - Trolley'!T21+'Economic - Trolley'!$A21*2*'Economic - Trolley'!$L$2*'Environmental costs'!$B$26</f>
        <v>578949.93377535988</v>
      </c>
      <c r="U21" s="3">
        <f>'Financial - Trolley'!U21+'Economic - Trolley'!$A21*2*'Economic - Trolley'!$L$2*'Environmental costs'!$B$26</f>
        <v>580927.71877031249</v>
      </c>
      <c r="V21" s="3">
        <f>'Financial - Trolley'!V21+'Economic - Trolley'!$A21*2*'Economic - Trolley'!$L$2*'Environmental costs'!$B$26</f>
        <v>582945.05946516409</v>
      </c>
      <c r="W21" s="3">
        <f>'Financial - Trolley'!W21+'Economic - Trolley'!$A21*2*'Economic - Trolley'!$L$2*'Environmental costs'!$B$26</f>
        <v>585002.7469739127</v>
      </c>
      <c r="X21" s="3">
        <f>'Financial - Trolley'!X21+'Economic - Trolley'!$A21*2*'Economic - Trolley'!$L$2*'Environmental costs'!$B$26</f>
        <v>587101.58823283622</v>
      </c>
      <c r="Y21" s="3">
        <f>'Financial - Trolley'!Y21+'Economic - Trolley'!$A21*2*'Economic - Trolley'!$L$2*'Environmental costs'!$B$26</f>
        <v>589242.40631693834</v>
      </c>
      <c r="Z21" s="3">
        <f>'Financial - Trolley'!Z21+'Economic - Trolley'!$A21*2*'Economic - Trolley'!$L$2*'Environmental costs'!$B$26</f>
        <v>591426.04076272238</v>
      </c>
      <c r="AA21" s="3">
        <f>'Financial - Trolley'!AA21+'Economic - Trolley'!$A21*2*'Economic - Trolley'!$L$2*'Environmental costs'!$B$26</f>
        <v>593653.34789742215</v>
      </c>
      <c r="AB21" s="3">
        <f>'Financial - Trolley'!AB21+'Economic - Trolley'!$A21*2*'Economic - Trolley'!$L$2*'Environmental costs'!$B$26</f>
        <v>595925.20117481588</v>
      </c>
      <c r="AC21" s="3">
        <f>'Financial - Trolley'!AC21+'Economic - Trolley'!$A21*2*'Economic - Trolley'!$L$2*'Environmental costs'!$B$26</f>
        <v>598242.49151775765</v>
      </c>
      <c r="AD21" s="3">
        <f>'Financial - Trolley'!AD21+'Economic - Trolley'!$A21*2*'Economic - Trolley'!$L$2*'Environmental costs'!$B$26</f>
        <v>600606.12766755803</v>
      </c>
      <c r="AE21" s="3">
        <f>'Financial - Trolley'!AE21+'Economic - Trolley'!$A21*2*'Economic - Trolley'!$L$2*'Environmental costs'!$B$26</f>
        <v>603017.0365403546</v>
      </c>
      <c r="AF21" s="3">
        <f>'Financial - Trolley'!AF21+'Economic - Trolley'!$A21*2*'Economic - Trolley'!$L$2*'Environmental costs'!$B$26</f>
        <v>-49523.836409392927</v>
      </c>
    </row>
    <row r="22" spans="1:32" x14ac:dyDescent="0.25">
      <c r="A22">
        <v>220</v>
      </c>
      <c r="B22" s="2">
        <f t="shared" si="0"/>
        <v>8949968.468245279</v>
      </c>
      <c r="C22" s="3">
        <f>'Financial - Trolley'!C22+'Economic - Trolley'!$A22*2*'Economic - Trolley'!$L$2*'Environmental costs'!$B$26</f>
        <v>2443573.3832671493</v>
      </c>
      <c r="D22" s="3">
        <f>'Financial - Trolley'!D22+'Economic - Trolley'!$A22*2*'Economic - Trolley'!$L$2*'Environmental costs'!$B$26</f>
        <v>573624.53183857771</v>
      </c>
      <c r="E22" s="3">
        <f>'Financial - Trolley'!E22+'Economic - Trolley'!$A22*2*'Economic - Trolley'!$L$2*'Environmental costs'!$B$26</f>
        <v>575133.84623857774</v>
      </c>
      <c r="F22" s="3">
        <f>'Financial - Trolley'!F22+'Economic - Trolley'!$A22*2*'Economic - Trolley'!$L$2*'Environmental costs'!$B$26</f>
        <v>576673.34692657774</v>
      </c>
      <c r="G22" s="3">
        <f>'Financial - Trolley'!G22+'Economic - Trolley'!$A22*2*'Economic - Trolley'!$L$2*'Environmental costs'!$B$26</f>
        <v>578243.63762833783</v>
      </c>
      <c r="H22" s="3">
        <f>'Financial - Trolley'!H22+'Economic - Trolley'!$A22*2*'Economic - Trolley'!$L$2*'Environmental costs'!$B$26</f>
        <v>579845.33414413291</v>
      </c>
      <c r="I22" s="3">
        <f>'Financial - Trolley'!I22+'Economic - Trolley'!$A22*2*'Economic - Trolley'!$L$2*'Environmental costs'!$B$26</f>
        <v>581479.06459024409</v>
      </c>
      <c r="J22" s="3">
        <f>'Financial - Trolley'!J22+'Economic - Trolley'!$A22*2*'Economic - Trolley'!$L$2*'Environmental costs'!$B$26</f>
        <v>583145.46964527736</v>
      </c>
      <c r="K22" s="3">
        <f>'Financial - Trolley'!K22+'Economic - Trolley'!$A22*2*'Economic - Trolley'!$L$2*'Environmental costs'!$B$26</f>
        <v>584845.20280141139</v>
      </c>
      <c r="L22" s="3">
        <f>'Financial - Trolley'!L22+'Economic - Trolley'!$A22*2*'Economic - Trolley'!$L$2*'Environmental costs'!$B$26</f>
        <v>586578.93062066799</v>
      </c>
      <c r="M22" s="3">
        <f>'Financial - Trolley'!M22+'Economic - Trolley'!$A22*2*'Economic - Trolley'!$L$2*'Environmental costs'!$B$26</f>
        <v>588347.33299630985</v>
      </c>
      <c r="N22" s="3">
        <f>'Financial - Trolley'!N22+'Economic - Trolley'!$A22*2*'Economic - Trolley'!$L$2*'Environmental costs'!$B$26</f>
        <v>590151.10341946455</v>
      </c>
      <c r="O22" s="3">
        <f>'Financial - Trolley'!O22+'Economic - Trolley'!$A22*2*'Economic - Trolley'!$L$2*'Environmental costs'!$B$26</f>
        <v>591990.94925108226</v>
      </c>
      <c r="P22" s="3">
        <f>'Financial - Trolley'!P22+'Economic - Trolley'!$A22*2*'Economic - Trolley'!$L$2*'Environmental costs'!$B$26</f>
        <v>593867.5919993323</v>
      </c>
      <c r="Q22" s="3">
        <f>'Financial - Trolley'!Q22+'Economic - Trolley'!$A22*2*'Economic - Trolley'!$L$2*'Environmental costs'!$B$26</f>
        <v>595781.76760254742</v>
      </c>
      <c r="R22" s="3">
        <f>'Financial - Trolley'!R22+'Economic - Trolley'!$A22*2*'Economic - Trolley'!$L$2*'Environmental costs'!$B$26</f>
        <v>597734.22671782679</v>
      </c>
      <c r="S22" s="3">
        <f>'Financial - Trolley'!S22+'Economic - Trolley'!$A22*2*'Economic - Trolley'!$L$2*'Environmental costs'!$B$26</f>
        <v>599725.73501541186</v>
      </c>
      <c r="T22" s="3">
        <f>'Financial - Trolley'!T22+'Economic - Trolley'!$A22*2*'Economic - Trolley'!$L$2*'Environmental costs'!$B$26</f>
        <v>601757.07347894856</v>
      </c>
      <c r="U22" s="3">
        <f>'Financial - Trolley'!U22+'Economic - Trolley'!$A22*2*'Economic - Trolley'!$L$2*'Environmental costs'!$B$26</f>
        <v>603829.03871175589</v>
      </c>
      <c r="V22" s="3">
        <f>'Financial - Trolley'!V22+'Economic - Trolley'!$A22*2*'Economic - Trolley'!$L$2*'Environmental costs'!$B$26</f>
        <v>605942.44324921945</v>
      </c>
      <c r="W22" s="3">
        <f>'Financial - Trolley'!W22+'Economic - Trolley'!$A22*2*'Economic - Trolley'!$L$2*'Environmental costs'!$B$26</f>
        <v>608098.11587743228</v>
      </c>
      <c r="X22" s="3">
        <f>'Financial - Trolley'!X22+'Economic - Trolley'!$A22*2*'Economic - Trolley'!$L$2*'Environmental costs'!$B$26</f>
        <v>610296.90195820935</v>
      </c>
      <c r="Y22" s="3">
        <f>'Financial - Trolley'!Y22+'Economic - Trolley'!$A22*2*'Economic - Trolley'!$L$2*'Environmental costs'!$B$26</f>
        <v>612539.66376060201</v>
      </c>
      <c r="Z22" s="3">
        <f>'Financial - Trolley'!Z22+'Economic - Trolley'!$A22*2*'Economic - Trolley'!$L$2*'Environmental costs'!$B$26</f>
        <v>614827.28079904243</v>
      </c>
      <c r="AA22" s="3">
        <f>'Financial - Trolley'!AA22+'Economic - Trolley'!$A22*2*'Economic - Trolley'!$L$2*'Environmental costs'!$B$26</f>
        <v>617160.65017825179</v>
      </c>
      <c r="AB22" s="3">
        <f>'Financial - Trolley'!AB22+'Economic - Trolley'!$A22*2*'Economic - Trolley'!$L$2*'Environmental costs'!$B$26</f>
        <v>619540.68694504525</v>
      </c>
      <c r="AC22" s="3">
        <f>'Financial - Trolley'!AC22+'Economic - Trolley'!$A22*2*'Economic - Trolley'!$L$2*'Environmental costs'!$B$26</f>
        <v>621968.32444717456</v>
      </c>
      <c r="AD22" s="3">
        <f>'Financial - Trolley'!AD22+'Economic - Trolley'!$A22*2*'Economic - Trolley'!$L$2*'Environmental costs'!$B$26</f>
        <v>624444.5146993465</v>
      </c>
      <c r="AE22" s="3">
        <f>'Financial - Trolley'!AE22+'Economic - Trolley'!$A22*2*'Economic - Trolley'!$L$2*'Environmental costs'!$B$26</f>
        <v>626970.22875656188</v>
      </c>
      <c r="AF22" s="3">
        <f>'Financial - Trolley'!AF22+'Economic - Trolley'!$A22*2*'Economic - Trolley'!$L$2*'Environmental costs'!$B$26</f>
        <v>-25453.54290507827</v>
      </c>
    </row>
    <row r="23" spans="1:32" x14ac:dyDescent="0.25">
      <c r="A23">
        <v>230</v>
      </c>
      <c r="B23" s="2">
        <f t="shared" si="0"/>
        <v>9219650.2328273095</v>
      </c>
      <c r="C23" s="3">
        <f>'Financial - Trolley'!C23+'Economic - Trolley'!$A23*2*'Economic - Trolley'!$L$2*'Environmental costs'!$B$26</f>
        <v>2465034.5110779935</v>
      </c>
      <c r="D23" s="3">
        <f>'Financial - Trolley'!D23+'Economic - Trolley'!$A23*2*'Economic - Trolley'!$L$2*'Environmental costs'!$B$26</f>
        <v>595152.91964942217</v>
      </c>
      <c r="E23" s="3">
        <f>'Financial - Trolley'!E23+'Economic - Trolley'!$A23*2*'Economic - Trolley'!$L$2*'Environmental costs'!$B$26</f>
        <v>596730.83924942219</v>
      </c>
      <c r="F23" s="3">
        <f>'Financial - Trolley'!F23+'Economic - Trolley'!$A23*2*'Economic - Trolley'!$L$2*'Environmental costs'!$B$26</f>
        <v>598340.31724142213</v>
      </c>
      <c r="G23" s="3">
        <f>'Financial - Trolley'!G23+'Economic - Trolley'!$A23*2*'Economic - Trolley'!$L$2*'Environmental costs'!$B$26</f>
        <v>599981.98479326221</v>
      </c>
      <c r="H23" s="3">
        <f>'Financial - Trolley'!H23+'Economic - Trolley'!$A23*2*'Economic - Trolley'!$L$2*'Environmental costs'!$B$26</f>
        <v>601656.48569613893</v>
      </c>
      <c r="I23" s="3">
        <f>'Financial - Trolley'!I23+'Economic - Trolley'!$A23*2*'Economic - Trolley'!$L$2*'Environmental costs'!$B$26</f>
        <v>603364.47661707329</v>
      </c>
      <c r="J23" s="3">
        <f>'Financial - Trolley'!J23+'Economic - Trolley'!$A23*2*'Economic - Trolley'!$L$2*'Environmental costs'!$B$26</f>
        <v>605106.62735642632</v>
      </c>
      <c r="K23" s="3">
        <f>'Financial - Trolley'!K23+'Economic - Trolley'!$A23*2*'Economic - Trolley'!$L$2*'Environmental costs'!$B$26</f>
        <v>606883.62111056643</v>
      </c>
      <c r="L23" s="3">
        <f>'Financial - Trolley'!L23+'Economic - Trolley'!$A23*2*'Economic - Trolley'!$L$2*'Environmental costs'!$B$26</f>
        <v>608696.15473978932</v>
      </c>
      <c r="M23" s="3">
        <f>'Financial - Trolley'!M23+'Economic - Trolley'!$A23*2*'Economic - Trolley'!$L$2*'Environmental costs'!$B$26</f>
        <v>610544.9390415966</v>
      </c>
      <c r="N23" s="3">
        <f>'Financial - Trolley'!N23+'Economic - Trolley'!$A23*2*'Economic - Trolley'!$L$2*'Environmental costs'!$B$26</f>
        <v>612430.69902944006</v>
      </c>
      <c r="O23" s="3">
        <f>'Financial - Trolley'!O23+'Economic - Trolley'!$A23*2*'Economic - Trolley'!$L$2*'Environmental costs'!$B$26</f>
        <v>614354.17421704053</v>
      </c>
      <c r="P23" s="3">
        <f>'Financial - Trolley'!P23+'Economic - Trolley'!$A23*2*'Economic - Trolley'!$L$2*'Environmental costs'!$B$26</f>
        <v>616316.11890839285</v>
      </c>
      <c r="Q23" s="3">
        <f>'Financial - Trolley'!Q23+'Economic - Trolley'!$A23*2*'Economic - Trolley'!$L$2*'Environmental costs'!$B$26</f>
        <v>618317.30249357224</v>
      </c>
      <c r="R23" s="3">
        <f>'Financial - Trolley'!R23+'Economic - Trolley'!$A23*2*'Economic - Trolley'!$L$2*'Environmental costs'!$B$26</f>
        <v>620358.50975045527</v>
      </c>
      <c r="S23" s="3">
        <f>'Financial - Trolley'!S23+'Economic - Trolley'!$A23*2*'Economic - Trolley'!$L$2*'Environmental costs'!$B$26</f>
        <v>622440.54115247587</v>
      </c>
      <c r="T23" s="3">
        <f>'Financial - Trolley'!T23+'Economic - Trolley'!$A23*2*'Economic - Trolley'!$L$2*'Environmental costs'!$B$26</f>
        <v>624564.213182537</v>
      </c>
      <c r="U23" s="3">
        <f>'Financial - Trolley'!U23+'Economic - Trolley'!$A23*2*'Economic - Trolley'!$L$2*'Environmental costs'!$B$26</f>
        <v>626730.35865319928</v>
      </c>
      <c r="V23" s="3">
        <f>'Financial - Trolley'!V23+'Economic - Trolley'!$A23*2*'Economic - Trolley'!$L$2*'Environmental costs'!$B$26</f>
        <v>628939.82703327481</v>
      </c>
      <c r="W23" s="3">
        <f>'Financial - Trolley'!W23+'Economic - Trolley'!$A23*2*'Economic - Trolley'!$L$2*'Environmental costs'!$B$26</f>
        <v>631193.48478095187</v>
      </c>
      <c r="X23" s="3">
        <f>'Financial - Trolley'!X23+'Economic - Trolley'!$A23*2*'Economic - Trolley'!$L$2*'Environmental costs'!$B$26</f>
        <v>633492.21568358247</v>
      </c>
      <c r="Y23" s="3">
        <f>'Financial - Trolley'!Y23+'Economic - Trolley'!$A23*2*'Economic - Trolley'!$L$2*'Environmental costs'!$B$26</f>
        <v>635836.92120426567</v>
      </c>
      <c r="Z23" s="3">
        <f>'Financial - Trolley'!Z23+'Economic - Trolley'!$A23*2*'Economic - Trolley'!$L$2*'Environmental costs'!$B$26</f>
        <v>638228.52083536249</v>
      </c>
      <c r="AA23" s="3">
        <f>'Financial - Trolley'!AA23+'Economic - Trolley'!$A23*2*'Economic - Trolley'!$L$2*'Environmental costs'!$B$26</f>
        <v>640667.95245908131</v>
      </c>
      <c r="AB23" s="3">
        <f>'Financial - Trolley'!AB23+'Economic - Trolley'!$A23*2*'Economic - Trolley'!$L$2*'Environmental costs'!$B$26</f>
        <v>643156.1727152745</v>
      </c>
      <c r="AC23" s="3">
        <f>'Financial - Trolley'!AC23+'Economic - Trolley'!$A23*2*'Economic - Trolley'!$L$2*'Environmental costs'!$B$26</f>
        <v>645694.15737659158</v>
      </c>
      <c r="AD23" s="3">
        <f>'Financial - Trolley'!AD23+'Economic - Trolley'!$A23*2*'Economic - Trolley'!$L$2*'Environmental costs'!$B$26</f>
        <v>648282.90173113486</v>
      </c>
      <c r="AE23" s="3">
        <f>'Financial - Trolley'!AE23+'Economic - Trolley'!$A23*2*'Economic - Trolley'!$L$2*'Environmental costs'!$B$26</f>
        <v>650923.42097276915</v>
      </c>
      <c r="AF23" s="3">
        <f>'Financial - Trolley'!AF23+'Economic - Trolley'!$A23*2*'Economic - Trolley'!$L$2*'Environmental costs'!$B$26</f>
        <v>-1383.2494007637288</v>
      </c>
    </row>
    <row r="24" spans="1:32" x14ac:dyDescent="0.25">
      <c r="A24">
        <v>240</v>
      </c>
      <c r="B24" s="2">
        <f t="shared" si="0"/>
        <v>9489331.9974093381</v>
      </c>
      <c r="C24" s="3">
        <f>'Financial - Trolley'!C24+'Economic - Trolley'!$A24*2*'Economic - Trolley'!$L$2*'Environmental costs'!$B$26</f>
        <v>2486495.6388888378</v>
      </c>
      <c r="D24" s="3">
        <f>'Financial - Trolley'!D24+'Economic - Trolley'!$A24*2*'Economic - Trolley'!$L$2*'Environmental costs'!$B$26</f>
        <v>616681.30746026663</v>
      </c>
      <c r="E24" s="3">
        <f>'Financial - Trolley'!E24+'Economic - Trolley'!$A24*2*'Economic - Trolley'!$L$2*'Environmental costs'!$B$26</f>
        <v>618327.83226026664</v>
      </c>
      <c r="F24" s="3">
        <f>'Financial - Trolley'!F24+'Economic - Trolley'!$A24*2*'Economic - Trolley'!$L$2*'Environmental costs'!$B$26</f>
        <v>620007.28755626664</v>
      </c>
      <c r="G24" s="3">
        <f>'Financial - Trolley'!G24+'Economic - Trolley'!$A24*2*'Economic - Trolley'!$L$2*'Environmental costs'!$B$26</f>
        <v>621720.33195818658</v>
      </c>
      <c r="H24" s="3">
        <f>'Financial - Trolley'!H24+'Economic - Trolley'!$A24*2*'Economic - Trolley'!$L$2*'Environmental costs'!$B$26</f>
        <v>623467.63724814507</v>
      </c>
      <c r="I24" s="3">
        <f>'Financial - Trolley'!I24+'Economic - Trolley'!$A24*2*'Economic - Trolley'!$L$2*'Environmental costs'!$B$26</f>
        <v>625249.88864390261</v>
      </c>
      <c r="J24" s="3">
        <f>'Financial - Trolley'!J24+'Economic - Trolley'!$A24*2*'Economic - Trolley'!$L$2*'Environmental costs'!$B$26</f>
        <v>627067.78506757529</v>
      </c>
      <c r="K24" s="3">
        <f>'Financial - Trolley'!K24+'Economic - Trolley'!$A24*2*'Economic - Trolley'!$L$2*'Environmental costs'!$B$26</f>
        <v>628922.03941972146</v>
      </c>
      <c r="L24" s="3">
        <f>'Financial - Trolley'!L24+'Economic - Trolley'!$A24*2*'Economic - Trolley'!$L$2*'Environmental costs'!$B$26</f>
        <v>630813.37885891052</v>
      </c>
      <c r="M24" s="3">
        <f>'Financial - Trolley'!M24+'Economic - Trolley'!$A24*2*'Economic - Trolley'!$L$2*'Environmental costs'!$B$26</f>
        <v>632742.54508688347</v>
      </c>
      <c r="N24" s="3">
        <f>'Financial - Trolley'!N24+'Economic - Trolley'!$A24*2*'Economic - Trolley'!$L$2*'Environmental costs'!$B$26</f>
        <v>634710.29463941581</v>
      </c>
      <c r="O24" s="3">
        <f>'Financial - Trolley'!O24+'Economic - Trolley'!$A24*2*'Economic - Trolley'!$L$2*'Environmental costs'!$B$26</f>
        <v>636717.39918299881</v>
      </c>
      <c r="P24" s="3">
        <f>'Financial - Trolley'!P24+'Economic - Trolley'!$A24*2*'Economic - Trolley'!$L$2*'Environmental costs'!$B$26</f>
        <v>638764.64581745339</v>
      </c>
      <c r="Q24" s="3">
        <f>'Financial - Trolley'!Q24+'Economic - Trolley'!$A24*2*'Economic - Trolley'!$L$2*'Environmental costs'!$B$26</f>
        <v>640852.83738459717</v>
      </c>
      <c r="R24" s="3">
        <f>'Financial - Trolley'!R24+'Economic - Trolley'!$A24*2*'Economic - Trolley'!$L$2*'Environmental costs'!$B$26</f>
        <v>642982.79278308374</v>
      </c>
      <c r="S24" s="3">
        <f>'Financial - Trolley'!S24+'Economic - Trolley'!$A24*2*'Economic - Trolley'!$L$2*'Environmental costs'!$B$26</f>
        <v>645155.34728954011</v>
      </c>
      <c r="T24" s="3">
        <f>'Financial - Trolley'!T24+'Economic - Trolley'!$A24*2*'Economic - Trolley'!$L$2*'Environmental costs'!$B$26</f>
        <v>647371.35288612556</v>
      </c>
      <c r="U24" s="3">
        <f>'Financial - Trolley'!U24+'Economic - Trolley'!$A24*2*'Economic - Trolley'!$L$2*'Environmental costs'!$B$26</f>
        <v>649631.67859464278</v>
      </c>
      <c r="V24" s="3">
        <f>'Financial - Trolley'!V24+'Economic - Trolley'!$A24*2*'Economic - Trolley'!$L$2*'Environmental costs'!$B$26</f>
        <v>651937.21081733028</v>
      </c>
      <c r="W24" s="3">
        <f>'Financial - Trolley'!W24+'Economic - Trolley'!$A24*2*'Economic - Trolley'!$L$2*'Environmental costs'!$B$26</f>
        <v>654288.85368447157</v>
      </c>
      <c r="X24" s="3">
        <f>'Financial - Trolley'!X24+'Economic - Trolley'!$A24*2*'Economic - Trolley'!$L$2*'Environmental costs'!$B$26</f>
        <v>656687.5294089556</v>
      </c>
      <c r="Y24" s="3">
        <f>'Financial - Trolley'!Y24+'Economic - Trolley'!$A24*2*'Economic - Trolley'!$L$2*'Environmental costs'!$B$26</f>
        <v>659134.17864792945</v>
      </c>
      <c r="Z24" s="3">
        <f>'Financial - Trolley'!Z24+'Economic - Trolley'!$A24*2*'Economic - Trolley'!$L$2*'Environmental costs'!$B$26</f>
        <v>661629.76087168267</v>
      </c>
      <c r="AA24" s="3">
        <f>'Financial - Trolley'!AA24+'Economic - Trolley'!$A24*2*'Economic - Trolley'!$L$2*'Environmental costs'!$B$26</f>
        <v>664175.25473991095</v>
      </c>
      <c r="AB24" s="3">
        <f>'Financial - Trolley'!AB24+'Economic - Trolley'!$A24*2*'Economic - Trolley'!$L$2*'Environmental costs'!$B$26</f>
        <v>666771.65848550387</v>
      </c>
      <c r="AC24" s="3">
        <f>'Financial - Trolley'!AC24+'Economic - Trolley'!$A24*2*'Economic - Trolley'!$L$2*'Environmental costs'!$B$26</f>
        <v>669419.99030600872</v>
      </c>
      <c r="AD24" s="3">
        <f>'Financial - Trolley'!AD24+'Economic - Trolley'!$A24*2*'Economic - Trolley'!$L$2*'Environmental costs'!$B$26</f>
        <v>672121.28876292345</v>
      </c>
      <c r="AE24" s="3">
        <f>'Financial - Trolley'!AE24+'Economic - Trolley'!$A24*2*'Economic - Trolley'!$L$2*'Environmental costs'!$B$26</f>
        <v>674876.61318897665</v>
      </c>
      <c r="AF24" s="3">
        <f>'Financial - Trolley'!AF24+'Economic - Trolley'!$A24*2*'Economic - Trolley'!$L$2*'Environmental costs'!$B$26</f>
        <v>22687.044103550928</v>
      </c>
    </row>
    <row r="25" spans="1:32" x14ac:dyDescent="0.25">
      <c r="A25">
        <v>250</v>
      </c>
      <c r="B25" s="2">
        <f t="shared" si="0"/>
        <v>9759013.7619913779</v>
      </c>
      <c r="C25" s="3">
        <f>'Financial - Trolley'!C25+'Economic - Trolley'!$A25*2*'Economic - Trolley'!$L$2*'Environmental costs'!$B$26</f>
        <v>2507956.7666996825</v>
      </c>
      <c r="D25" s="3">
        <f>'Financial - Trolley'!D25+'Economic - Trolley'!$A25*2*'Economic - Trolley'!$L$2*'Environmental costs'!$B$26</f>
        <v>638209.69527111109</v>
      </c>
      <c r="E25" s="3">
        <f>'Financial - Trolley'!E25+'Economic - Trolley'!$A25*2*'Economic - Trolley'!$L$2*'Environmental costs'!$B$26</f>
        <v>639924.8252711111</v>
      </c>
      <c r="F25" s="3">
        <f>'Financial - Trolley'!F25+'Economic - Trolley'!$A25*2*'Economic - Trolley'!$L$2*'Environmental costs'!$B$26</f>
        <v>641674.25787111104</v>
      </c>
      <c r="G25" s="3">
        <f>'Financial - Trolley'!G25+'Economic - Trolley'!$A25*2*'Economic - Trolley'!$L$2*'Environmental costs'!$B$26</f>
        <v>643458.67912311107</v>
      </c>
      <c r="H25" s="3">
        <f>'Financial - Trolley'!H25+'Economic - Trolley'!$A25*2*'Economic - Trolley'!$L$2*'Environmental costs'!$B$26</f>
        <v>645278.78880015109</v>
      </c>
      <c r="I25" s="3">
        <f>'Financial - Trolley'!I25+'Economic - Trolley'!$A25*2*'Economic - Trolley'!$L$2*'Environmental costs'!$B$26</f>
        <v>647135.30067073193</v>
      </c>
      <c r="J25" s="3">
        <f>'Financial - Trolley'!J25+'Economic - Trolley'!$A25*2*'Economic - Trolley'!$L$2*'Environmental costs'!$B$26</f>
        <v>649028.94277872425</v>
      </c>
      <c r="K25" s="3">
        <f>'Financial - Trolley'!K25+'Economic - Trolley'!$A25*2*'Economic - Trolley'!$L$2*'Environmental costs'!$B$26</f>
        <v>650960.45772887662</v>
      </c>
      <c r="L25" s="3">
        <f>'Financial - Trolley'!L25+'Economic - Trolley'!$A25*2*'Economic - Trolley'!$L$2*'Environmental costs'!$B$26</f>
        <v>652930.60297803185</v>
      </c>
      <c r="M25" s="3">
        <f>'Financial - Trolley'!M25+'Economic - Trolley'!$A25*2*'Economic - Trolley'!$L$2*'Environmental costs'!$B$26</f>
        <v>654940.15113217023</v>
      </c>
      <c r="N25" s="3">
        <f>'Financial - Trolley'!N25+'Economic - Trolley'!$A25*2*'Economic - Trolley'!$L$2*'Environmental costs'!$B$26</f>
        <v>656989.89024939144</v>
      </c>
      <c r="O25" s="3">
        <f>'Financial - Trolley'!O25+'Economic - Trolley'!$A25*2*'Economic - Trolley'!$L$2*'Environmental costs'!$B$26</f>
        <v>659080.62414895708</v>
      </c>
      <c r="P25" s="3">
        <f>'Financial - Trolley'!P25+'Economic - Trolley'!$A25*2*'Economic - Trolley'!$L$2*'Environmental costs'!$B$26</f>
        <v>661213.17272651393</v>
      </c>
      <c r="Q25" s="3">
        <f>'Financial - Trolley'!Q25+'Economic - Trolley'!$A25*2*'Economic - Trolley'!$L$2*'Environmental costs'!$B$26</f>
        <v>663388.37227562198</v>
      </c>
      <c r="R25" s="3">
        <f>'Financial - Trolley'!R25+'Economic - Trolley'!$A25*2*'Economic - Trolley'!$L$2*'Environmental costs'!$B$26</f>
        <v>665607.07581571222</v>
      </c>
      <c r="S25" s="3">
        <f>'Financial - Trolley'!S25+'Economic - Trolley'!$A25*2*'Economic - Trolley'!$L$2*'Environmental costs'!$B$26</f>
        <v>667870.15342660423</v>
      </c>
      <c r="T25" s="3">
        <f>'Financial - Trolley'!T25+'Economic - Trolley'!$A25*2*'Economic - Trolley'!$L$2*'Environmental costs'!$B$26</f>
        <v>670178.49258971412</v>
      </c>
      <c r="U25" s="3">
        <f>'Financial - Trolley'!U25+'Economic - Trolley'!$A25*2*'Economic - Trolley'!$L$2*'Environmental costs'!$B$26</f>
        <v>672532.99853608618</v>
      </c>
      <c r="V25" s="3">
        <f>'Financial - Trolley'!V25+'Economic - Trolley'!$A25*2*'Economic - Trolley'!$L$2*'Environmental costs'!$B$26</f>
        <v>674934.59460138564</v>
      </c>
      <c r="W25" s="3">
        <f>'Financial - Trolley'!W25+'Economic - Trolley'!$A25*2*'Economic - Trolley'!$L$2*'Environmental costs'!$B$26</f>
        <v>677384.22258799116</v>
      </c>
      <c r="X25" s="3">
        <f>'Financial - Trolley'!X25+'Economic - Trolley'!$A25*2*'Economic - Trolley'!$L$2*'Environmental costs'!$B$26</f>
        <v>679882.84313432884</v>
      </c>
      <c r="Y25" s="3">
        <f>'Financial - Trolley'!Y25+'Economic - Trolley'!$A25*2*'Economic - Trolley'!$L$2*'Environmental costs'!$B$26</f>
        <v>682431.43609159312</v>
      </c>
      <c r="Z25" s="3">
        <f>'Financial - Trolley'!Z25+'Economic - Trolley'!$A25*2*'Economic - Trolley'!$L$2*'Environmental costs'!$B$26</f>
        <v>685031.00090800284</v>
      </c>
      <c r="AA25" s="3">
        <f>'Financial - Trolley'!AA25+'Economic - Trolley'!$A25*2*'Economic - Trolley'!$L$2*'Environmental costs'!$B$26</f>
        <v>687682.55702074058</v>
      </c>
      <c r="AB25" s="3">
        <f>'Financial - Trolley'!AB25+'Economic - Trolley'!$A25*2*'Economic - Trolley'!$L$2*'Environmental costs'!$B$26</f>
        <v>690387.14425573323</v>
      </c>
      <c r="AC25" s="3">
        <f>'Financial - Trolley'!AC25+'Economic - Trolley'!$A25*2*'Economic - Trolley'!$L$2*'Environmental costs'!$B$26</f>
        <v>693145.82323542563</v>
      </c>
      <c r="AD25" s="3">
        <f>'Financial - Trolley'!AD25+'Economic - Trolley'!$A25*2*'Economic - Trolley'!$L$2*'Environmental costs'!$B$26</f>
        <v>695959.67579471192</v>
      </c>
      <c r="AE25" s="3">
        <f>'Financial - Trolley'!AE25+'Economic - Trolley'!$A25*2*'Economic - Trolley'!$L$2*'Environmental costs'!$B$26</f>
        <v>698829.80540518404</v>
      </c>
      <c r="AF25" s="3">
        <f>'Financial - Trolley'!AF25+'Economic - Trolley'!$A25*2*'Economic - Trolley'!$L$2*'Environmental costs'!$B$26</f>
        <v>46757.337607865469</v>
      </c>
    </row>
    <row r="26" spans="1:32" x14ac:dyDescent="0.25">
      <c r="A26">
        <v>260</v>
      </c>
      <c r="B26" s="2">
        <f t="shared" si="0"/>
        <v>10028695.526573403</v>
      </c>
      <c r="C26" s="3">
        <f>'Financial - Trolley'!C26+'Economic - Trolley'!$A26*2*'Economic - Trolley'!$L$2*'Environmental costs'!$B$26</f>
        <v>2529417.8945105267</v>
      </c>
      <c r="D26" s="3">
        <f>'Financial - Trolley'!D26+'Economic - Trolley'!$A26*2*'Economic - Trolley'!$L$2*'Environmental costs'!$B$26</f>
        <v>659738.08308195556</v>
      </c>
      <c r="E26" s="3">
        <f>'Financial - Trolley'!E26+'Economic - Trolley'!$A26*2*'Economic - Trolley'!$L$2*'Environmental costs'!$B$26</f>
        <v>661521.81828195555</v>
      </c>
      <c r="F26" s="3">
        <f>'Financial - Trolley'!F26+'Economic - Trolley'!$A26*2*'Economic - Trolley'!$L$2*'Environmental costs'!$B$26</f>
        <v>663341.22818595567</v>
      </c>
      <c r="G26" s="3">
        <f>'Financial - Trolley'!G26+'Economic - Trolley'!$A26*2*'Economic - Trolley'!$L$2*'Environmental costs'!$B$26</f>
        <v>665197.02628803556</v>
      </c>
      <c r="H26" s="3">
        <f>'Financial - Trolley'!H26+'Economic - Trolley'!$A26*2*'Economic - Trolley'!$L$2*'Environmental costs'!$B$26</f>
        <v>667089.94035215722</v>
      </c>
      <c r="I26" s="3">
        <f>'Financial - Trolley'!I26+'Economic - Trolley'!$A26*2*'Economic - Trolley'!$L$2*'Environmental costs'!$B$26</f>
        <v>669020.71269756113</v>
      </c>
      <c r="J26" s="3">
        <f>'Financial - Trolley'!J26+'Economic - Trolley'!$A26*2*'Economic - Trolley'!$L$2*'Environmental costs'!$B$26</f>
        <v>670990.10048987321</v>
      </c>
      <c r="K26" s="3">
        <f>'Financial - Trolley'!K26+'Economic - Trolley'!$A26*2*'Economic - Trolley'!$L$2*'Environmental costs'!$B$26</f>
        <v>672998.87603803165</v>
      </c>
      <c r="L26" s="3">
        <f>'Financial - Trolley'!L26+'Economic - Trolley'!$A26*2*'Economic - Trolley'!$L$2*'Environmental costs'!$B$26</f>
        <v>675047.82709715329</v>
      </c>
      <c r="M26" s="3">
        <f>'Financial - Trolley'!M26+'Economic - Trolley'!$A26*2*'Economic - Trolley'!$L$2*'Environmental costs'!$B$26</f>
        <v>677137.75717745721</v>
      </c>
      <c r="N26" s="3">
        <f>'Financial - Trolley'!N26+'Economic - Trolley'!$A26*2*'Economic - Trolley'!$L$2*'Environmental costs'!$B$26</f>
        <v>679269.48585936707</v>
      </c>
      <c r="O26" s="3">
        <f>'Financial - Trolley'!O26+'Economic - Trolley'!$A26*2*'Economic - Trolley'!$L$2*'Environmental costs'!$B$26</f>
        <v>681443.84911491536</v>
      </c>
      <c r="P26" s="3">
        <f>'Financial - Trolley'!P26+'Economic - Trolley'!$A26*2*'Economic - Trolley'!$L$2*'Environmental costs'!$B$26</f>
        <v>683661.69963557459</v>
      </c>
      <c r="Q26" s="3">
        <f>'Financial - Trolley'!Q26+'Economic - Trolley'!$A26*2*'Economic - Trolley'!$L$2*'Environmental costs'!$B$26</f>
        <v>685923.90716664703</v>
      </c>
      <c r="R26" s="3">
        <f>'Financial - Trolley'!R26+'Economic - Trolley'!$A26*2*'Economic - Trolley'!$L$2*'Environmental costs'!$B$26</f>
        <v>688231.35884834081</v>
      </c>
      <c r="S26" s="3">
        <f>'Financial - Trolley'!S26+'Economic - Trolley'!$A26*2*'Economic - Trolley'!$L$2*'Environmental costs'!$B$26</f>
        <v>690584.95956366858</v>
      </c>
      <c r="T26" s="3">
        <f>'Financial - Trolley'!T26+'Economic - Trolley'!$A26*2*'Economic - Trolley'!$L$2*'Environmental costs'!$B$26</f>
        <v>692985.6322933028</v>
      </c>
      <c r="U26" s="3">
        <f>'Financial - Trolley'!U26+'Economic - Trolley'!$A26*2*'Economic - Trolley'!$L$2*'Environmental costs'!$B$26</f>
        <v>695434.3184775298</v>
      </c>
      <c r="V26" s="3">
        <f>'Financial - Trolley'!V26+'Economic - Trolley'!$A26*2*'Economic - Trolley'!$L$2*'Environmental costs'!$B$26</f>
        <v>697931.97838544124</v>
      </c>
      <c r="W26" s="3">
        <f>'Financial - Trolley'!W26+'Economic - Trolley'!$A26*2*'Economic - Trolley'!$L$2*'Environmental costs'!$B$26</f>
        <v>700479.59149151086</v>
      </c>
      <c r="X26" s="3">
        <f>'Financial - Trolley'!X26+'Economic - Trolley'!$A26*2*'Economic - Trolley'!$L$2*'Environmental costs'!$B$26</f>
        <v>703078.15685970197</v>
      </c>
      <c r="Y26" s="3">
        <f>'Financial - Trolley'!Y26+'Economic - Trolley'!$A26*2*'Economic - Trolley'!$L$2*'Environmental costs'!$B$26</f>
        <v>705728.6935352569</v>
      </c>
      <c r="Z26" s="3">
        <f>'Financial - Trolley'!Z26+'Economic - Trolley'!$A26*2*'Economic - Trolley'!$L$2*'Environmental costs'!$B$26</f>
        <v>708432.2409443229</v>
      </c>
      <c r="AA26" s="3">
        <f>'Financial - Trolley'!AA26+'Economic - Trolley'!$A26*2*'Economic - Trolley'!$L$2*'Environmental costs'!$B$26</f>
        <v>711189.85930157034</v>
      </c>
      <c r="AB26" s="3">
        <f>'Financial - Trolley'!AB26+'Economic - Trolley'!$A26*2*'Economic - Trolley'!$L$2*'Environmental costs'!$B$26</f>
        <v>714002.6300259626</v>
      </c>
      <c r="AC26" s="3">
        <f>'Financial - Trolley'!AC26+'Economic - Trolley'!$A26*2*'Economic - Trolley'!$L$2*'Environmental costs'!$B$26</f>
        <v>716871.65616484266</v>
      </c>
      <c r="AD26" s="3">
        <f>'Financial - Trolley'!AD26+'Economic - Trolley'!$A26*2*'Economic - Trolley'!$L$2*'Environmental costs'!$B$26</f>
        <v>719798.06282650051</v>
      </c>
      <c r="AE26" s="3">
        <f>'Financial - Trolley'!AE26+'Economic - Trolley'!$A26*2*'Economic - Trolley'!$L$2*'Environmental costs'!$B$26</f>
        <v>722782.99762139143</v>
      </c>
      <c r="AF26" s="3">
        <f>'Financial - Trolley'!AF26+'Economic - Trolley'!$A26*2*'Economic - Trolley'!$L$2*'Environmental costs'!$B$26</f>
        <v>70827.631112180243</v>
      </c>
    </row>
    <row r="27" spans="1:32" x14ac:dyDescent="0.25">
      <c r="A27">
        <v>270</v>
      </c>
      <c r="B27" s="2">
        <f t="shared" si="0"/>
        <v>10298377.291155433</v>
      </c>
      <c r="C27" s="3">
        <f>'Financial - Trolley'!C27+'Economic - Trolley'!$A27*2*'Economic - Trolley'!$L$2*'Environmental costs'!$B$26</f>
        <v>2550879.0223213714</v>
      </c>
      <c r="D27" s="3">
        <f>'Financial - Trolley'!D27+'Economic - Trolley'!$A27*2*'Economic - Trolley'!$L$2*'Environmental costs'!$B$26</f>
        <v>681266.47089280002</v>
      </c>
      <c r="E27" s="3">
        <f>'Financial - Trolley'!E27+'Economic - Trolley'!$A27*2*'Economic - Trolley'!$L$2*'Environmental costs'!$B$26</f>
        <v>683118.8112928</v>
      </c>
      <c r="F27" s="3">
        <f>'Financial - Trolley'!F27+'Economic - Trolley'!$A27*2*'Economic - Trolley'!$L$2*'Environmental costs'!$B$26</f>
        <v>685008.19850079995</v>
      </c>
      <c r="G27" s="3">
        <f>'Financial - Trolley'!G27+'Economic - Trolley'!$A27*2*'Economic - Trolley'!$L$2*'Environmental costs'!$B$26</f>
        <v>686935.37345296005</v>
      </c>
      <c r="H27" s="3">
        <f>'Financial - Trolley'!H27+'Economic - Trolley'!$A27*2*'Economic - Trolley'!$L$2*'Environmental costs'!$B$26</f>
        <v>688901.09190416313</v>
      </c>
      <c r="I27" s="3">
        <f>'Financial - Trolley'!I27+'Economic - Trolley'!$A27*2*'Economic - Trolley'!$L$2*'Environmental costs'!$B$26</f>
        <v>690906.12472439045</v>
      </c>
      <c r="J27" s="3">
        <f>'Financial - Trolley'!J27+'Economic - Trolley'!$A27*2*'Economic - Trolley'!$L$2*'Environmental costs'!$B$26</f>
        <v>692951.25820102217</v>
      </c>
      <c r="K27" s="3">
        <f>'Financial - Trolley'!K27+'Economic - Trolley'!$A27*2*'Economic - Trolley'!$L$2*'Environmental costs'!$B$26</f>
        <v>695037.29434718669</v>
      </c>
      <c r="L27" s="3">
        <f>'Financial - Trolley'!L27+'Economic - Trolley'!$A27*2*'Economic - Trolley'!$L$2*'Environmental costs'!$B$26</f>
        <v>697165.0512162745</v>
      </c>
      <c r="M27" s="3">
        <f>'Financial - Trolley'!M27+'Economic - Trolley'!$A27*2*'Economic - Trolley'!$L$2*'Environmental costs'!$B$26</f>
        <v>699335.36322274385</v>
      </c>
      <c r="N27" s="3">
        <f>'Financial - Trolley'!N27+'Economic - Trolley'!$A27*2*'Economic - Trolley'!$L$2*'Environmental costs'!$B$26</f>
        <v>701549.08146934281</v>
      </c>
      <c r="O27" s="3">
        <f>'Financial - Trolley'!O27+'Economic - Trolley'!$A27*2*'Economic - Trolley'!$L$2*'Environmental costs'!$B$26</f>
        <v>703807.07408087363</v>
      </c>
      <c r="P27" s="3">
        <f>'Financial - Trolley'!P27+'Economic - Trolley'!$A27*2*'Economic - Trolley'!$L$2*'Environmental costs'!$B$26</f>
        <v>706110.22654463514</v>
      </c>
      <c r="Q27" s="3">
        <f>'Financial - Trolley'!Q27+'Economic - Trolley'!$A27*2*'Economic - Trolley'!$L$2*'Environmental costs'!$B$26</f>
        <v>708459.44205767184</v>
      </c>
      <c r="R27" s="3">
        <f>'Financial - Trolley'!R27+'Economic - Trolley'!$A27*2*'Economic - Trolley'!$L$2*'Environmental costs'!$B$26</f>
        <v>710855.64188096928</v>
      </c>
      <c r="S27" s="3">
        <f>'Financial - Trolley'!S27+'Economic - Trolley'!$A27*2*'Economic - Trolley'!$L$2*'Environmental costs'!$B$26</f>
        <v>713299.76570073259</v>
      </c>
      <c r="T27" s="3">
        <f>'Financial - Trolley'!T27+'Economic - Trolley'!$A27*2*'Economic - Trolley'!$L$2*'Environmental costs'!$B$26</f>
        <v>715792.77199689136</v>
      </c>
      <c r="U27" s="3">
        <f>'Financial - Trolley'!U27+'Economic - Trolley'!$A27*2*'Economic - Trolley'!$L$2*'Environmental costs'!$B$26</f>
        <v>718335.63841897319</v>
      </c>
      <c r="V27" s="3">
        <f>'Financial - Trolley'!V27+'Economic - Trolley'!$A27*2*'Economic - Trolley'!$L$2*'Environmental costs'!$B$26</f>
        <v>720929.3621694966</v>
      </c>
      <c r="W27" s="3">
        <f>'Financial - Trolley'!W27+'Economic - Trolley'!$A27*2*'Economic - Trolley'!$L$2*'Environmental costs'!$B$26</f>
        <v>723574.96039503056</v>
      </c>
      <c r="X27" s="3">
        <f>'Financial - Trolley'!X27+'Economic - Trolley'!$A27*2*'Economic - Trolley'!$L$2*'Environmental costs'!$B$26</f>
        <v>726273.47058507509</v>
      </c>
      <c r="Y27" s="3">
        <f>'Financial - Trolley'!Y27+'Economic - Trolley'!$A27*2*'Economic - Trolley'!$L$2*'Environmental costs'!$B$26</f>
        <v>729025.95097892056</v>
      </c>
      <c r="Z27" s="3">
        <f>'Financial - Trolley'!Z27+'Economic - Trolley'!$A27*2*'Economic - Trolley'!$L$2*'Environmental costs'!$B$26</f>
        <v>731833.48098064307</v>
      </c>
      <c r="AA27" s="3">
        <f>'Financial - Trolley'!AA27+'Economic - Trolley'!$A27*2*'Economic - Trolley'!$L$2*'Environmental costs'!$B$26</f>
        <v>734697.16158239986</v>
      </c>
      <c r="AB27" s="3">
        <f>'Financial - Trolley'!AB27+'Economic - Trolley'!$A27*2*'Economic - Trolley'!$L$2*'Environmental costs'!$B$26</f>
        <v>737618.11579619185</v>
      </c>
      <c r="AC27" s="3">
        <f>'Financial - Trolley'!AC27+'Economic - Trolley'!$A27*2*'Economic - Trolley'!$L$2*'Environmental costs'!$B$26</f>
        <v>740597.48909425968</v>
      </c>
      <c r="AD27" s="3">
        <f>'Financial - Trolley'!AD27+'Economic - Trolley'!$A27*2*'Economic - Trolley'!$L$2*'Environmental costs'!$B$26</f>
        <v>743636.44985828886</v>
      </c>
      <c r="AE27" s="3">
        <f>'Financial - Trolley'!AE27+'Economic - Trolley'!$A27*2*'Economic - Trolley'!$L$2*'Environmental costs'!$B$26</f>
        <v>746736.18983759871</v>
      </c>
      <c r="AF27" s="3">
        <f>'Financial - Trolley'!AF27+'Economic - Trolley'!$A27*2*'Economic - Trolley'!$L$2*'Environmental costs'!$B$26</f>
        <v>94897.924616494784</v>
      </c>
    </row>
    <row r="28" spans="1:32" x14ac:dyDescent="0.25">
      <c r="A28">
        <v>280</v>
      </c>
      <c r="B28" s="2">
        <f t="shared" si="0"/>
        <v>10568059.055737466</v>
      </c>
      <c r="C28" s="3">
        <f>'Financial - Trolley'!C28+'Economic - Trolley'!$A28*2*'Economic - Trolley'!$L$2*'Environmental costs'!$B$26</f>
        <v>2572340.150132216</v>
      </c>
      <c r="D28" s="3">
        <f>'Financial - Trolley'!D28+'Economic - Trolley'!$A28*2*'Economic - Trolley'!$L$2*'Environmental costs'!$B$26</f>
        <v>702794.85870364436</v>
      </c>
      <c r="E28" s="3">
        <f>'Financial - Trolley'!E28+'Economic - Trolley'!$A28*2*'Economic - Trolley'!$L$2*'Environmental costs'!$B$26</f>
        <v>704715.80430364446</v>
      </c>
      <c r="F28" s="3">
        <f>'Financial - Trolley'!F28+'Economic - Trolley'!$A28*2*'Economic - Trolley'!$L$2*'Environmental costs'!$B$26</f>
        <v>706675.16881564446</v>
      </c>
      <c r="G28" s="3">
        <f>'Financial - Trolley'!G28+'Economic - Trolley'!$A28*2*'Economic - Trolley'!$L$2*'Environmental costs'!$B$26</f>
        <v>708673.72061788442</v>
      </c>
      <c r="H28" s="3">
        <f>'Financial - Trolley'!H28+'Economic - Trolley'!$A28*2*'Economic - Trolley'!$L$2*'Environmental costs'!$B$26</f>
        <v>710712.24345616926</v>
      </c>
      <c r="I28" s="3">
        <f>'Financial - Trolley'!I28+'Economic - Trolley'!$A28*2*'Economic - Trolley'!$L$2*'Environmental costs'!$B$26</f>
        <v>712791.53675121977</v>
      </c>
      <c r="J28" s="3">
        <f>'Financial - Trolley'!J28+'Economic - Trolley'!$A28*2*'Economic - Trolley'!$L$2*'Environmental costs'!$B$26</f>
        <v>714912.41591217113</v>
      </c>
      <c r="K28" s="3">
        <f>'Financial - Trolley'!K28+'Economic - Trolley'!$A28*2*'Economic - Trolley'!$L$2*'Environmental costs'!$B$26</f>
        <v>717075.71265634173</v>
      </c>
      <c r="L28" s="3">
        <f>'Financial - Trolley'!L28+'Economic - Trolley'!$A28*2*'Economic - Trolley'!$L$2*'Environmental costs'!$B$26</f>
        <v>719282.27533539571</v>
      </c>
      <c r="M28" s="3">
        <f>'Financial - Trolley'!M28+'Economic - Trolley'!$A28*2*'Economic - Trolley'!$L$2*'Environmental costs'!$B$26</f>
        <v>721532.96926803072</v>
      </c>
      <c r="N28" s="3">
        <f>'Financial - Trolley'!N28+'Economic - Trolley'!$A28*2*'Economic - Trolley'!$L$2*'Environmental costs'!$B$26</f>
        <v>723828.67707931844</v>
      </c>
      <c r="O28" s="3">
        <f>'Financial - Trolley'!O28+'Economic - Trolley'!$A28*2*'Economic - Trolley'!$L$2*'Environmental costs'!$B$26</f>
        <v>726170.2990468319</v>
      </c>
      <c r="P28" s="3">
        <f>'Financial - Trolley'!P28+'Economic - Trolley'!$A28*2*'Economic - Trolley'!$L$2*'Environmental costs'!$B$26</f>
        <v>728558.75345369568</v>
      </c>
      <c r="Q28" s="3">
        <f>'Financial - Trolley'!Q28+'Economic - Trolley'!$A28*2*'Economic - Trolley'!$L$2*'Environmental costs'!$B$26</f>
        <v>730994.97694869665</v>
      </c>
      <c r="R28" s="3">
        <f>'Financial - Trolley'!R28+'Economic - Trolley'!$A28*2*'Economic - Trolley'!$L$2*'Environmental costs'!$B$26</f>
        <v>733479.92491359776</v>
      </c>
      <c r="S28" s="3">
        <f>'Financial - Trolley'!S28+'Economic - Trolley'!$A28*2*'Economic - Trolley'!$L$2*'Environmental costs'!$B$26</f>
        <v>736014.57183779683</v>
      </c>
      <c r="T28" s="3">
        <f>'Financial - Trolley'!T28+'Economic - Trolley'!$A28*2*'Economic - Trolley'!$L$2*'Environmental costs'!$B$26</f>
        <v>738599.9117004798</v>
      </c>
      <c r="U28" s="3">
        <f>'Financial - Trolley'!U28+'Economic - Trolley'!$A28*2*'Economic - Trolley'!$L$2*'Environmental costs'!$B$26</f>
        <v>741236.95836041658</v>
      </c>
      <c r="V28" s="3">
        <f>'Financial - Trolley'!V28+'Economic - Trolley'!$A28*2*'Economic - Trolley'!$L$2*'Environmental costs'!$B$26</f>
        <v>743926.74595355196</v>
      </c>
      <c r="W28" s="3">
        <f>'Financial - Trolley'!W28+'Economic - Trolley'!$A28*2*'Economic - Trolley'!$L$2*'Environmental costs'!$B$26</f>
        <v>746670.32929855015</v>
      </c>
      <c r="X28" s="3">
        <f>'Financial - Trolley'!X28+'Economic - Trolley'!$A28*2*'Economic - Trolley'!$L$2*'Environmental costs'!$B$26</f>
        <v>749468.78431044822</v>
      </c>
      <c r="Y28" s="3">
        <f>'Financial - Trolley'!Y28+'Economic - Trolley'!$A28*2*'Economic - Trolley'!$L$2*'Environmental costs'!$B$26</f>
        <v>752323.20842258434</v>
      </c>
      <c r="Z28" s="3">
        <f>'Financial - Trolley'!Z28+'Economic - Trolley'!$A28*2*'Economic - Trolley'!$L$2*'Environmental costs'!$B$26</f>
        <v>755234.72101696313</v>
      </c>
      <c r="AA28" s="3">
        <f>'Financial - Trolley'!AA28+'Economic - Trolley'!$A28*2*'Economic - Trolley'!$L$2*'Environmental costs'!$B$26</f>
        <v>758204.4638632295</v>
      </c>
      <c r="AB28" s="3">
        <f>'Financial - Trolley'!AB28+'Economic - Trolley'!$A28*2*'Economic - Trolley'!$L$2*'Environmental costs'!$B$26</f>
        <v>761233.60156642122</v>
      </c>
      <c r="AC28" s="3">
        <f>'Financial - Trolley'!AC28+'Economic - Trolley'!$A28*2*'Economic - Trolley'!$L$2*'Environmental costs'!$B$26</f>
        <v>764323.32202367671</v>
      </c>
      <c r="AD28" s="3">
        <f>'Financial - Trolley'!AD28+'Economic - Trolley'!$A28*2*'Economic - Trolley'!$L$2*'Environmental costs'!$B$26</f>
        <v>767474.83689007733</v>
      </c>
      <c r="AE28" s="3">
        <f>'Financial - Trolley'!AE28+'Economic - Trolley'!$A28*2*'Economic - Trolley'!$L$2*'Environmental costs'!$B$26</f>
        <v>770689.38205380598</v>
      </c>
      <c r="AF28" s="3">
        <f>'Financial - Trolley'!AF28+'Economic - Trolley'!$A28*2*'Economic - Trolley'!$L$2*'Environmental costs'!$B$26</f>
        <v>118968.21812080944</v>
      </c>
    </row>
    <row r="29" spans="1:32" x14ac:dyDescent="0.25">
      <c r="A29">
        <v>290</v>
      </c>
      <c r="B29" s="2">
        <f t="shared" si="0"/>
        <v>10837740.820319492</v>
      </c>
      <c r="C29" s="3">
        <f>'Financial - Trolley'!C29+'Economic - Trolley'!$A29*2*'Economic - Trolley'!$L$2*'Environmental costs'!$B$26</f>
        <v>2593801.2779430603</v>
      </c>
      <c r="D29" s="3">
        <f>'Financial - Trolley'!D29+'Economic - Trolley'!$A29*2*'Economic - Trolley'!$L$2*'Environmental costs'!$B$26</f>
        <v>724323.24651448894</v>
      </c>
      <c r="E29" s="3">
        <f>'Financial - Trolley'!E29+'Economic - Trolley'!$A29*2*'Economic - Trolley'!$L$2*'Environmental costs'!$B$26</f>
        <v>726312.79731448879</v>
      </c>
      <c r="F29" s="3">
        <f>'Financial - Trolley'!F29+'Economic - Trolley'!$A29*2*'Economic - Trolley'!$L$2*'Environmental costs'!$B$26</f>
        <v>728342.13913048874</v>
      </c>
      <c r="G29" s="3">
        <f>'Financial - Trolley'!G29+'Economic - Trolley'!$A29*2*'Economic - Trolley'!$L$2*'Environmental costs'!$B$26</f>
        <v>730412.06778280879</v>
      </c>
      <c r="H29" s="3">
        <f>'Financial - Trolley'!H29+'Economic - Trolley'!$A29*2*'Economic - Trolley'!$L$2*'Environmental costs'!$B$26</f>
        <v>732523.39500817517</v>
      </c>
      <c r="I29" s="3">
        <f>'Financial - Trolley'!I29+'Economic - Trolley'!$A29*2*'Economic - Trolley'!$L$2*'Environmental costs'!$B$26</f>
        <v>734676.94877804909</v>
      </c>
      <c r="J29" s="3">
        <f>'Financial - Trolley'!J29+'Economic - Trolley'!$A29*2*'Economic - Trolley'!$L$2*'Environmental costs'!$B$26</f>
        <v>736873.57362332009</v>
      </c>
      <c r="K29" s="3">
        <f>'Financial - Trolley'!K29+'Economic - Trolley'!$A29*2*'Economic - Trolley'!$L$2*'Environmental costs'!$B$26</f>
        <v>739114.13096549688</v>
      </c>
      <c r="L29" s="3">
        <f>'Financial - Trolley'!L29+'Economic - Trolley'!$A29*2*'Economic - Trolley'!$L$2*'Environmental costs'!$B$26</f>
        <v>741399.49945451692</v>
      </c>
      <c r="M29" s="3">
        <f>'Financial - Trolley'!M29+'Economic - Trolley'!$A29*2*'Economic - Trolley'!$L$2*'Environmental costs'!$B$26</f>
        <v>743730.57531331759</v>
      </c>
      <c r="N29" s="3">
        <f>'Financial - Trolley'!N29+'Economic - Trolley'!$A29*2*'Economic - Trolley'!$L$2*'Environmental costs'!$B$26</f>
        <v>746108.27268929407</v>
      </c>
      <c r="O29" s="3">
        <f>'Financial - Trolley'!O29+'Economic - Trolley'!$A29*2*'Economic - Trolley'!$L$2*'Environmental costs'!$B$26</f>
        <v>748533.52401279029</v>
      </c>
      <c r="P29" s="3">
        <f>'Financial - Trolley'!P29+'Economic - Trolley'!$A29*2*'Economic - Trolley'!$L$2*'Environmental costs'!$B$26</f>
        <v>751007.28036275622</v>
      </c>
      <c r="Q29" s="3">
        <f>'Financial - Trolley'!Q29+'Economic - Trolley'!$A29*2*'Economic - Trolley'!$L$2*'Environmental costs'!$B$26</f>
        <v>753530.51183972158</v>
      </c>
      <c r="R29" s="3">
        <f>'Financial - Trolley'!R29+'Economic - Trolley'!$A29*2*'Economic - Trolley'!$L$2*'Environmental costs'!$B$26</f>
        <v>756104.20794622623</v>
      </c>
      <c r="S29" s="3">
        <f>'Financial - Trolley'!S29+'Economic - Trolley'!$A29*2*'Economic - Trolley'!$L$2*'Environmental costs'!$B$26</f>
        <v>758729.37797486107</v>
      </c>
      <c r="T29" s="3">
        <f>'Financial - Trolley'!T29+'Economic - Trolley'!$A29*2*'Economic - Trolley'!$L$2*'Environmental costs'!$B$26</f>
        <v>761407.05140406848</v>
      </c>
      <c r="U29" s="3">
        <f>'Financial - Trolley'!U29+'Economic - Trolley'!$A29*2*'Economic - Trolley'!$L$2*'Environmental costs'!$B$26</f>
        <v>764138.27830185997</v>
      </c>
      <c r="V29" s="3">
        <f>'Financial - Trolley'!V29+'Economic - Trolley'!$A29*2*'Economic - Trolley'!$L$2*'Environmental costs'!$B$26</f>
        <v>766924.12973760744</v>
      </c>
      <c r="W29" s="3">
        <f>'Financial - Trolley'!W29+'Economic - Trolley'!$A29*2*'Economic - Trolley'!$L$2*'Environmental costs'!$B$26</f>
        <v>769765.69820206985</v>
      </c>
      <c r="X29" s="3">
        <f>'Financial - Trolley'!X29+'Economic - Trolley'!$A29*2*'Economic - Trolley'!$L$2*'Environmental costs'!$B$26</f>
        <v>772664.09803582146</v>
      </c>
      <c r="Y29" s="3">
        <f>'Financial - Trolley'!Y29+'Economic - Trolley'!$A29*2*'Economic - Trolley'!$L$2*'Environmental costs'!$B$26</f>
        <v>775620.46586624812</v>
      </c>
      <c r="Z29" s="3">
        <f>'Financial - Trolley'!Z29+'Economic - Trolley'!$A29*2*'Economic - Trolley'!$L$2*'Environmental costs'!$B$26</f>
        <v>778635.96105328319</v>
      </c>
      <c r="AA29" s="3">
        <f>'Financial - Trolley'!AA29+'Economic - Trolley'!$A29*2*'Economic - Trolley'!$L$2*'Environmental costs'!$B$26</f>
        <v>781711.76614405913</v>
      </c>
      <c r="AB29" s="3">
        <f>'Financial - Trolley'!AB29+'Economic - Trolley'!$A29*2*'Economic - Trolley'!$L$2*'Environmental costs'!$B$26</f>
        <v>784849.08733665058</v>
      </c>
      <c r="AC29" s="3">
        <f>'Financial - Trolley'!AC29+'Economic - Trolley'!$A29*2*'Economic - Trolley'!$L$2*'Environmental costs'!$B$26</f>
        <v>788049.15495309373</v>
      </c>
      <c r="AD29" s="3">
        <f>'Financial - Trolley'!AD29+'Economic - Trolley'!$A29*2*'Economic - Trolley'!$L$2*'Environmental costs'!$B$26</f>
        <v>791313.22392186592</v>
      </c>
      <c r="AE29" s="3">
        <f>'Financial - Trolley'!AE29+'Economic - Trolley'!$A29*2*'Economic - Trolley'!$L$2*'Environmental costs'!$B$26</f>
        <v>794642.57427001349</v>
      </c>
      <c r="AF29" s="3">
        <f>'Financial - Trolley'!AF29+'Economic - Trolley'!$A29*2*'Economic - Trolley'!$L$2*'Environmental costs'!$B$26</f>
        <v>143038.51162512397</v>
      </c>
    </row>
    <row r="30" spans="1:32" x14ac:dyDescent="0.25">
      <c r="A30">
        <v>300</v>
      </c>
      <c r="B30" s="2">
        <f t="shared" si="0"/>
        <v>11107422.584901532</v>
      </c>
      <c r="C30" s="3">
        <f>'Financial - Trolley'!C30+'Economic - Trolley'!$A30*2*'Economic - Trolley'!$L$2*'Environmental costs'!$B$26</f>
        <v>2615262.405753905</v>
      </c>
      <c r="D30" s="3">
        <f>'Financial - Trolley'!D30+'Economic - Trolley'!$A30*2*'Economic - Trolley'!$L$2*'Environmental costs'!$B$26</f>
        <v>745851.63432533329</v>
      </c>
      <c r="E30" s="3">
        <f>'Financial - Trolley'!E30+'Economic - Trolley'!$A30*2*'Economic - Trolley'!$L$2*'Environmental costs'!$B$26</f>
        <v>747909.79032533325</v>
      </c>
      <c r="F30" s="3">
        <f>'Financial - Trolley'!F30+'Economic - Trolley'!$A30*2*'Economic - Trolley'!$L$2*'Environmental costs'!$B$26</f>
        <v>750009.10944533336</v>
      </c>
      <c r="G30" s="3">
        <f>'Financial - Trolley'!G30+'Economic - Trolley'!$A30*2*'Economic - Trolley'!$L$2*'Environmental costs'!$B$26</f>
        <v>752150.41494773328</v>
      </c>
      <c r="H30" s="3">
        <f>'Financial - Trolley'!H30+'Economic - Trolley'!$A30*2*'Economic - Trolley'!$L$2*'Environmental costs'!$B$26</f>
        <v>754334.5465601813</v>
      </c>
      <c r="I30" s="3">
        <f>'Financial - Trolley'!I30+'Economic - Trolley'!$A30*2*'Economic - Trolley'!$L$2*'Environmental costs'!$B$26</f>
        <v>756562.36080487829</v>
      </c>
      <c r="J30" s="3">
        <f>'Financial - Trolley'!J30+'Economic - Trolley'!$A30*2*'Economic - Trolley'!$L$2*'Environmental costs'!$B$26</f>
        <v>758834.73133446916</v>
      </c>
      <c r="K30" s="3">
        <f>'Financial - Trolley'!K30+'Economic - Trolley'!$A30*2*'Economic - Trolley'!$L$2*'Environmental costs'!$B$26</f>
        <v>761152.54927465192</v>
      </c>
      <c r="L30" s="3">
        <f>'Financial - Trolley'!L30+'Economic - Trolley'!$A30*2*'Economic - Trolley'!$L$2*'Environmental costs'!$B$26</f>
        <v>763516.72357363824</v>
      </c>
      <c r="M30" s="3">
        <f>'Financial - Trolley'!M30+'Economic - Trolley'!$A30*2*'Economic - Trolley'!$L$2*'Environmental costs'!$B$26</f>
        <v>765928.18135860434</v>
      </c>
      <c r="N30" s="3">
        <f>'Financial - Trolley'!N30+'Economic - Trolley'!$A30*2*'Economic - Trolley'!$L$2*'Environmental costs'!$B$26</f>
        <v>768387.8682992697</v>
      </c>
      <c r="O30" s="3">
        <f>'Financial - Trolley'!O30+'Economic - Trolley'!$A30*2*'Economic - Trolley'!$L$2*'Environmental costs'!$B$26</f>
        <v>770896.74897874857</v>
      </c>
      <c r="P30" s="3">
        <f>'Financial - Trolley'!P30+'Economic - Trolley'!$A30*2*'Economic - Trolley'!$L$2*'Environmental costs'!$B$26</f>
        <v>773455.80727181677</v>
      </c>
      <c r="Q30" s="3">
        <f>'Financial - Trolley'!Q30+'Economic - Trolley'!$A30*2*'Economic - Trolley'!$L$2*'Environmental costs'!$B$26</f>
        <v>776066.04673074652</v>
      </c>
      <c r="R30" s="3">
        <f>'Financial - Trolley'!R30+'Economic - Trolley'!$A30*2*'Economic - Trolley'!$L$2*'Environmental costs'!$B$26</f>
        <v>778728.49097885471</v>
      </c>
      <c r="S30" s="3">
        <f>'Financial - Trolley'!S30+'Economic - Trolley'!$A30*2*'Economic - Trolley'!$L$2*'Environmental costs'!$B$26</f>
        <v>781444.18411192519</v>
      </c>
      <c r="T30" s="3">
        <f>'Financial - Trolley'!T30+'Economic - Trolley'!$A30*2*'Economic - Trolley'!$L$2*'Environmental costs'!$B$26</f>
        <v>784214.19110765704</v>
      </c>
      <c r="U30" s="3">
        <f>'Financial - Trolley'!U30+'Economic - Trolley'!$A30*2*'Economic - Trolley'!$L$2*'Environmental costs'!$B$26</f>
        <v>787039.59824330348</v>
      </c>
      <c r="V30" s="3">
        <f>'Financial - Trolley'!V30+'Economic - Trolley'!$A30*2*'Economic - Trolley'!$L$2*'Environmental costs'!$B$26</f>
        <v>789921.5135216628</v>
      </c>
      <c r="W30" s="3">
        <f>'Financial - Trolley'!W30+'Economic - Trolley'!$A30*2*'Economic - Trolley'!$L$2*'Environmental costs'!$B$26</f>
        <v>792861.06710558943</v>
      </c>
      <c r="X30" s="3">
        <f>'Financial - Trolley'!X30+'Economic - Trolley'!$A30*2*'Economic - Trolley'!$L$2*'Environmental costs'!$B$26</f>
        <v>795859.41176119458</v>
      </c>
      <c r="Y30" s="3">
        <f>'Financial - Trolley'!Y30+'Economic - Trolley'!$A30*2*'Economic - Trolley'!$L$2*'Environmental costs'!$B$26</f>
        <v>798917.72330991179</v>
      </c>
      <c r="Z30" s="3">
        <f>'Financial - Trolley'!Z30+'Economic - Trolley'!$A30*2*'Economic - Trolley'!$L$2*'Environmental costs'!$B$26</f>
        <v>802037.20108960336</v>
      </c>
      <c r="AA30" s="3">
        <f>'Financial - Trolley'!AA30+'Economic - Trolley'!$A30*2*'Economic - Trolley'!$L$2*'Environmental costs'!$B$26</f>
        <v>805219.06842488877</v>
      </c>
      <c r="AB30" s="3">
        <f>'Financial - Trolley'!AB30+'Economic - Trolley'!$A30*2*'Economic - Trolley'!$L$2*'Environmental costs'!$B$26</f>
        <v>808464.57310687983</v>
      </c>
      <c r="AC30" s="3">
        <f>'Financial - Trolley'!AC30+'Economic - Trolley'!$A30*2*'Economic - Trolley'!$L$2*'Environmental costs'!$B$26</f>
        <v>811774.98788251088</v>
      </c>
      <c r="AD30" s="3">
        <f>'Financial - Trolley'!AD30+'Economic - Trolley'!$A30*2*'Economic - Trolley'!$L$2*'Environmental costs'!$B$26</f>
        <v>815151.61095365428</v>
      </c>
      <c r="AE30" s="3">
        <f>'Financial - Trolley'!AE30+'Economic - Trolley'!$A30*2*'Economic - Trolley'!$L$2*'Environmental costs'!$B$26</f>
        <v>818595.76648622076</v>
      </c>
      <c r="AF30" s="3">
        <f>'Financial - Trolley'!AF30+'Economic - Trolley'!$A30*2*'Economic - Trolley'!$L$2*'Environmental costs'!$B$26</f>
        <v>167108.80512943864</v>
      </c>
    </row>
    <row r="31" spans="1:32" x14ac:dyDescent="0.25">
      <c r="A31">
        <v>310</v>
      </c>
      <c r="B31" s="2">
        <f t="shared" si="0"/>
        <v>11377104.349483555</v>
      </c>
      <c r="C31" s="3">
        <f>'Financial - Trolley'!C31+'Economic - Trolley'!$A31*2*'Economic - Trolley'!$L$2*'Environmental costs'!$B$26</f>
        <v>2636723.5335647492</v>
      </c>
      <c r="D31" s="3">
        <f>'Financial - Trolley'!D31+'Economic - Trolley'!$A31*2*'Economic - Trolley'!$L$2*'Environmental costs'!$B$26</f>
        <v>767380.02213617775</v>
      </c>
      <c r="E31" s="3">
        <f>'Financial - Trolley'!E31+'Economic - Trolley'!$A31*2*'Economic - Trolley'!$L$2*'Environmental costs'!$B$26</f>
        <v>769506.78333617782</v>
      </c>
      <c r="F31" s="3">
        <f>'Financial - Trolley'!F31+'Economic - Trolley'!$A31*2*'Economic - Trolley'!$L$2*'Environmental costs'!$B$26</f>
        <v>771676.07976017776</v>
      </c>
      <c r="G31" s="3">
        <f>'Financial - Trolley'!G31+'Economic - Trolley'!$A31*2*'Economic - Trolley'!$L$2*'Environmental costs'!$B$26</f>
        <v>773888.76211265777</v>
      </c>
      <c r="H31" s="3">
        <f>'Financial - Trolley'!H31+'Economic - Trolley'!$A31*2*'Economic - Trolley'!$L$2*'Environmental costs'!$B$26</f>
        <v>776145.69811218733</v>
      </c>
      <c r="I31" s="3">
        <f>'Financial - Trolley'!I31+'Economic - Trolley'!$A31*2*'Economic - Trolley'!$L$2*'Environmental costs'!$B$26</f>
        <v>778447.77283170761</v>
      </c>
      <c r="J31" s="3">
        <f>'Financial - Trolley'!J31+'Economic - Trolley'!$A31*2*'Economic - Trolley'!$L$2*'Environmental costs'!$B$26</f>
        <v>780795.88904561813</v>
      </c>
      <c r="K31" s="3">
        <f>'Financial - Trolley'!K31+'Economic - Trolley'!$A31*2*'Economic - Trolley'!$L$2*'Environmental costs'!$B$26</f>
        <v>783190.96758380695</v>
      </c>
      <c r="L31" s="3">
        <f>'Financial - Trolley'!L31+'Economic - Trolley'!$A31*2*'Economic - Trolley'!$L$2*'Environmental costs'!$B$26</f>
        <v>785633.94769275945</v>
      </c>
      <c r="M31" s="3">
        <f>'Financial - Trolley'!M31+'Economic - Trolley'!$A31*2*'Economic - Trolley'!$L$2*'Environmental costs'!$B$26</f>
        <v>788125.78740389121</v>
      </c>
      <c r="N31" s="3">
        <f>'Financial - Trolley'!N31+'Economic - Trolley'!$A31*2*'Economic - Trolley'!$L$2*'Environmental costs'!$B$26</f>
        <v>790667.46390924545</v>
      </c>
      <c r="O31" s="3">
        <f>'Financial - Trolley'!O31+'Economic - Trolley'!$A31*2*'Economic - Trolley'!$L$2*'Environmental costs'!$B$26</f>
        <v>793259.97394470673</v>
      </c>
      <c r="P31" s="3">
        <f>'Financial - Trolley'!P31+'Economic - Trolley'!$A31*2*'Economic - Trolley'!$L$2*'Environmental costs'!$B$26</f>
        <v>795904.33418087743</v>
      </c>
      <c r="Q31" s="3">
        <f>'Financial - Trolley'!Q31+'Economic - Trolley'!$A31*2*'Economic - Trolley'!$L$2*'Environmental costs'!$B$26</f>
        <v>798601.58162177133</v>
      </c>
      <c r="R31" s="3">
        <f>'Financial - Trolley'!R31+'Economic - Trolley'!$A31*2*'Economic - Trolley'!$L$2*'Environmental costs'!$B$26</f>
        <v>801352.77401148318</v>
      </c>
      <c r="S31" s="3">
        <f>'Financial - Trolley'!S31+'Economic - Trolley'!$A31*2*'Economic - Trolley'!$L$2*'Environmental costs'!$B$26</f>
        <v>804158.99024898931</v>
      </c>
      <c r="T31" s="3">
        <f>'Financial - Trolley'!T31+'Economic - Trolley'!$A31*2*'Economic - Trolley'!$L$2*'Environmental costs'!$B$26</f>
        <v>807021.3308112456</v>
      </c>
      <c r="U31" s="3">
        <f>'Financial - Trolley'!U31+'Economic - Trolley'!$A31*2*'Economic - Trolley'!$L$2*'Environmental costs'!$B$26</f>
        <v>809940.91818474687</v>
      </c>
      <c r="V31" s="3">
        <f>'Financial - Trolley'!V31+'Economic - Trolley'!$A31*2*'Economic - Trolley'!$L$2*'Environmental costs'!$B$26</f>
        <v>812918.89730571827</v>
      </c>
      <c r="W31" s="3">
        <f>'Financial - Trolley'!W31+'Economic - Trolley'!$A31*2*'Economic - Trolley'!$L$2*'Environmental costs'!$B$26</f>
        <v>815956.43600910914</v>
      </c>
      <c r="X31" s="3">
        <f>'Financial - Trolley'!X31+'Economic - Trolley'!$A31*2*'Economic - Trolley'!$L$2*'Environmental costs'!$B$26</f>
        <v>819054.72548656771</v>
      </c>
      <c r="Y31" s="3">
        <f>'Financial - Trolley'!Y31+'Economic - Trolley'!$A31*2*'Economic - Trolley'!$L$2*'Environmental costs'!$B$26</f>
        <v>822214.98075357557</v>
      </c>
      <c r="Z31" s="3">
        <f>'Financial - Trolley'!Z31+'Economic - Trolley'!$A31*2*'Economic - Trolley'!$L$2*'Environmental costs'!$B$26</f>
        <v>825438.44112592342</v>
      </c>
      <c r="AA31" s="3">
        <f>'Financial - Trolley'!AA31+'Economic - Trolley'!$A31*2*'Economic - Trolley'!$L$2*'Environmental costs'!$B$26</f>
        <v>828726.37070571841</v>
      </c>
      <c r="AB31" s="3">
        <f>'Financial - Trolley'!AB31+'Economic - Trolley'!$A31*2*'Economic - Trolley'!$L$2*'Environmental costs'!$B$26</f>
        <v>832080.0588771092</v>
      </c>
      <c r="AC31" s="3">
        <f>'Financial - Trolley'!AC31+'Economic - Trolley'!$A31*2*'Economic - Trolley'!$L$2*'Environmental costs'!$B$26</f>
        <v>835500.8208119279</v>
      </c>
      <c r="AD31" s="3">
        <f>'Financial - Trolley'!AD31+'Economic - Trolley'!$A31*2*'Economic - Trolley'!$L$2*'Environmental costs'!$B$26</f>
        <v>838989.99798544275</v>
      </c>
      <c r="AE31" s="3">
        <f>'Financial - Trolley'!AE31+'Economic - Trolley'!$A31*2*'Economic - Trolley'!$L$2*'Environmental costs'!$B$26</f>
        <v>842548.95870242815</v>
      </c>
      <c r="AF31" s="3">
        <f>'Financial - Trolley'!AF31+'Economic - Trolley'!$A31*2*'Economic - Trolley'!$L$2*'Environmental costs'!$B$26</f>
        <v>191179.09863375328</v>
      </c>
    </row>
    <row r="32" spans="1:32" x14ac:dyDescent="0.25">
      <c r="A32">
        <v>320</v>
      </c>
      <c r="B32" s="2">
        <f t="shared" si="0"/>
        <v>11646786.114065586</v>
      </c>
      <c r="C32" s="3">
        <f>'Financial - Trolley'!C32+'Economic - Trolley'!$A32*2*'Economic - Trolley'!$L$2*'Environmental costs'!$B$26</f>
        <v>2658184.6613755939</v>
      </c>
      <c r="D32" s="3">
        <f>'Financial - Trolley'!D32+'Economic - Trolley'!$A32*2*'Economic - Trolley'!$L$2*'Environmental costs'!$B$26</f>
        <v>788908.40994702221</v>
      </c>
      <c r="E32" s="3">
        <f>'Financial - Trolley'!E32+'Economic - Trolley'!$A32*2*'Economic - Trolley'!$L$2*'Environmental costs'!$B$26</f>
        <v>791103.77634702215</v>
      </c>
      <c r="F32" s="3">
        <f>'Financial - Trolley'!F32+'Economic - Trolley'!$A32*2*'Economic - Trolley'!$L$2*'Environmental costs'!$B$26</f>
        <v>793343.05007502215</v>
      </c>
      <c r="G32" s="3">
        <f>'Financial - Trolley'!G32+'Economic - Trolley'!$A32*2*'Economic - Trolley'!$L$2*'Environmental costs'!$B$26</f>
        <v>795627.10927758226</v>
      </c>
      <c r="H32" s="3">
        <f>'Financial - Trolley'!H32+'Economic - Trolley'!$A32*2*'Economic - Trolley'!$L$2*'Environmental costs'!$B$26</f>
        <v>797956.84966419335</v>
      </c>
      <c r="I32" s="3">
        <f>'Financial - Trolley'!I32+'Economic - Trolley'!$A32*2*'Economic - Trolley'!$L$2*'Environmental costs'!$B$26</f>
        <v>800333.18485853681</v>
      </c>
      <c r="J32" s="3">
        <f>'Financial - Trolley'!J32+'Economic - Trolley'!$A32*2*'Economic - Trolley'!$L$2*'Environmental costs'!$B$26</f>
        <v>802757.04675676709</v>
      </c>
      <c r="K32" s="3">
        <f>'Financial - Trolley'!K32+'Economic - Trolley'!$A32*2*'Economic - Trolley'!$L$2*'Environmental costs'!$B$26</f>
        <v>805229.38589296199</v>
      </c>
      <c r="L32" s="3">
        <f>'Financial - Trolley'!L32+'Economic - Trolley'!$A32*2*'Economic - Trolley'!$L$2*'Environmental costs'!$B$26</f>
        <v>807751.17181188078</v>
      </c>
      <c r="M32" s="3">
        <f>'Financial - Trolley'!M32+'Economic - Trolley'!$A32*2*'Economic - Trolley'!$L$2*'Environmental costs'!$B$26</f>
        <v>810323.39344917797</v>
      </c>
      <c r="N32" s="3">
        <f>'Financial - Trolley'!N32+'Economic - Trolley'!$A32*2*'Economic - Trolley'!$L$2*'Environmental costs'!$B$26</f>
        <v>812947.05951922107</v>
      </c>
      <c r="O32" s="3">
        <f>'Financial - Trolley'!O32+'Economic - Trolley'!$A32*2*'Economic - Trolley'!$L$2*'Environmental costs'!$B$26</f>
        <v>815623.198910665</v>
      </c>
      <c r="P32" s="3">
        <f>'Financial - Trolley'!P32+'Economic - Trolley'!$A32*2*'Economic - Trolley'!$L$2*'Environmental costs'!$B$26</f>
        <v>818352.86108993785</v>
      </c>
      <c r="Q32" s="3">
        <f>'Financial - Trolley'!Q32+'Economic - Trolley'!$A32*2*'Economic - Trolley'!$L$2*'Environmental costs'!$B$26</f>
        <v>821137.11651279626</v>
      </c>
      <c r="R32" s="3">
        <f>'Financial - Trolley'!R32+'Economic - Trolley'!$A32*2*'Economic - Trolley'!$L$2*'Environmental costs'!$B$26</f>
        <v>823977.05704411166</v>
      </c>
      <c r="S32" s="3">
        <f>'Financial - Trolley'!S32+'Economic - Trolley'!$A32*2*'Economic - Trolley'!$L$2*'Environmental costs'!$B$26</f>
        <v>826873.79638605355</v>
      </c>
      <c r="T32" s="3">
        <f>'Financial - Trolley'!T32+'Economic - Trolley'!$A32*2*'Economic - Trolley'!$L$2*'Environmental costs'!$B$26</f>
        <v>829828.47051483416</v>
      </c>
      <c r="U32" s="3">
        <f>'Financial - Trolley'!U32+'Economic - Trolley'!$A32*2*'Economic - Trolley'!$L$2*'Environmental costs'!$B$26</f>
        <v>832842.23812619038</v>
      </c>
      <c r="V32" s="3">
        <f>'Financial - Trolley'!V32+'Economic - Trolley'!$A32*2*'Economic - Trolley'!$L$2*'Environmental costs'!$B$26</f>
        <v>835916.28108977375</v>
      </c>
      <c r="W32" s="3">
        <f>'Financial - Trolley'!W32+'Economic - Trolley'!$A32*2*'Economic - Trolley'!$L$2*'Environmental costs'!$B$26</f>
        <v>839051.80491262872</v>
      </c>
      <c r="X32" s="3">
        <f>'Financial - Trolley'!X32+'Economic - Trolley'!$A32*2*'Economic - Trolley'!$L$2*'Environmental costs'!$B$26</f>
        <v>842250.03921194084</v>
      </c>
      <c r="Y32" s="3">
        <f>'Financial - Trolley'!Y32+'Economic - Trolley'!$A32*2*'Economic - Trolley'!$L$2*'Environmental costs'!$B$26</f>
        <v>845512.23819723923</v>
      </c>
      <c r="Z32" s="3">
        <f>'Financial - Trolley'!Z32+'Economic - Trolley'!$A32*2*'Economic - Trolley'!$L$2*'Environmental costs'!$B$26</f>
        <v>848839.68116224359</v>
      </c>
      <c r="AA32" s="3">
        <f>'Financial - Trolley'!AA32+'Economic - Trolley'!$A32*2*'Economic - Trolley'!$L$2*'Environmental costs'!$B$26</f>
        <v>852233.67298654793</v>
      </c>
      <c r="AB32" s="3">
        <f>'Financial - Trolley'!AB32+'Economic - Trolley'!$A32*2*'Economic - Trolley'!$L$2*'Environmental costs'!$B$26</f>
        <v>855695.54464733857</v>
      </c>
      <c r="AC32" s="3">
        <f>'Financial - Trolley'!AC32+'Economic - Trolley'!$A32*2*'Economic - Trolley'!$L$2*'Environmental costs'!$B$26</f>
        <v>859226.65374134481</v>
      </c>
      <c r="AD32" s="3">
        <f>'Financial - Trolley'!AD32+'Economic - Trolley'!$A32*2*'Economic - Trolley'!$L$2*'Environmental costs'!$B$26</f>
        <v>862828.38501723134</v>
      </c>
      <c r="AE32" s="3">
        <f>'Financial - Trolley'!AE32+'Economic - Trolley'!$A32*2*'Economic - Trolley'!$L$2*'Environmental costs'!$B$26</f>
        <v>866502.15091863554</v>
      </c>
      <c r="AF32" s="3">
        <f>'Financial - Trolley'!AF32+'Economic - Trolley'!$A32*2*'Economic - Trolley'!$L$2*'Environmental costs'!$B$26</f>
        <v>215249.39213806784</v>
      </c>
    </row>
    <row r="33" spans="1:32" x14ac:dyDescent="0.25">
      <c r="A33">
        <v>330</v>
      </c>
      <c r="B33" s="2">
        <f t="shared" si="0"/>
        <v>11916467.878647611</v>
      </c>
      <c r="C33" s="3">
        <f>'Financial - Trolley'!C33+'Economic - Trolley'!$A33*2*'Economic - Trolley'!$L$2*'Environmental costs'!$B$26</f>
        <v>2679645.7891864376</v>
      </c>
      <c r="D33" s="3">
        <f>'Financial - Trolley'!D33+'Economic - Trolley'!$A33*2*'Economic - Trolley'!$L$2*'Environmental costs'!$B$26</f>
        <v>810436.79775786668</v>
      </c>
      <c r="E33" s="3">
        <f>'Financial - Trolley'!E33+'Economic - Trolley'!$A33*2*'Economic - Trolley'!$L$2*'Environmental costs'!$B$26</f>
        <v>812700.76935786661</v>
      </c>
      <c r="F33" s="3">
        <f>'Financial - Trolley'!F33+'Economic - Trolley'!$A33*2*'Economic - Trolley'!$L$2*'Environmental costs'!$B$26</f>
        <v>815010.02038986667</v>
      </c>
      <c r="G33" s="3">
        <f>'Financial - Trolley'!G33+'Economic - Trolley'!$A33*2*'Economic - Trolley'!$L$2*'Environmental costs'!$B$26</f>
        <v>817365.45644250675</v>
      </c>
      <c r="H33" s="3">
        <f>'Financial - Trolley'!H33+'Economic - Trolley'!$A33*2*'Economic - Trolley'!$L$2*'Environmental costs'!$B$26</f>
        <v>819768.00121619948</v>
      </c>
      <c r="I33" s="3">
        <f>'Financial - Trolley'!I33+'Economic - Trolley'!$A33*2*'Economic - Trolley'!$L$2*'Environmental costs'!$B$26</f>
        <v>822218.59688536613</v>
      </c>
      <c r="J33" s="3">
        <f>'Financial - Trolley'!J33+'Economic - Trolley'!$A33*2*'Economic - Trolley'!$L$2*'Environmental costs'!$B$26</f>
        <v>824718.20446791616</v>
      </c>
      <c r="K33" s="3">
        <f>'Financial - Trolley'!K33+'Economic - Trolley'!$A33*2*'Economic - Trolley'!$L$2*'Environmental costs'!$B$26</f>
        <v>827267.80420211703</v>
      </c>
      <c r="L33" s="3">
        <f>'Financial - Trolley'!L33+'Economic - Trolley'!$A33*2*'Economic - Trolley'!$L$2*'Environmental costs'!$B$26</f>
        <v>829868.39593100222</v>
      </c>
      <c r="M33" s="3">
        <f>'Financial - Trolley'!M33+'Economic - Trolley'!$A33*2*'Economic - Trolley'!$L$2*'Environmental costs'!$B$26</f>
        <v>832520.99949446484</v>
      </c>
      <c r="N33" s="3">
        <f>'Financial - Trolley'!N33+'Economic - Trolley'!$A33*2*'Economic - Trolley'!$L$2*'Environmental costs'!$B$26</f>
        <v>835226.65512919682</v>
      </c>
      <c r="O33" s="3">
        <f>'Financial - Trolley'!O33+'Economic - Trolley'!$A33*2*'Economic - Trolley'!$L$2*'Environmental costs'!$B$26</f>
        <v>837986.42387662339</v>
      </c>
      <c r="P33" s="3">
        <f>'Financial - Trolley'!P33+'Economic - Trolley'!$A33*2*'Economic - Trolley'!$L$2*'Environmental costs'!$B$26</f>
        <v>840801.38799899851</v>
      </c>
      <c r="Q33" s="3">
        <f>'Financial - Trolley'!Q33+'Economic - Trolley'!$A33*2*'Economic - Trolley'!$L$2*'Environmental costs'!$B$26</f>
        <v>843672.65140382119</v>
      </c>
      <c r="R33" s="3">
        <f>'Financial - Trolley'!R33+'Economic - Trolley'!$A33*2*'Economic - Trolley'!$L$2*'Environmental costs'!$B$26</f>
        <v>846601.34007674013</v>
      </c>
      <c r="S33" s="3">
        <f>'Financial - Trolley'!S33+'Economic - Trolley'!$A33*2*'Economic - Trolley'!$L$2*'Environmental costs'!$B$26</f>
        <v>849588.60252311779</v>
      </c>
      <c r="T33" s="3">
        <f>'Financial - Trolley'!T33+'Economic - Trolley'!$A33*2*'Economic - Trolley'!$L$2*'Environmental costs'!$B$26</f>
        <v>852635.61021842272</v>
      </c>
      <c r="U33" s="3">
        <f>'Financial - Trolley'!U33+'Economic - Trolley'!$A33*2*'Economic - Trolley'!$L$2*'Environmental costs'!$B$26</f>
        <v>855743.55806763377</v>
      </c>
      <c r="V33" s="3">
        <f>'Financial - Trolley'!V33+'Economic - Trolley'!$A33*2*'Economic - Trolley'!$L$2*'Environmental costs'!$B$26</f>
        <v>858913.66487382911</v>
      </c>
      <c r="W33" s="3">
        <f>'Financial - Trolley'!W33+'Economic - Trolley'!$A33*2*'Economic - Trolley'!$L$2*'Environmental costs'!$B$26</f>
        <v>862147.17381614842</v>
      </c>
      <c r="X33" s="3">
        <f>'Financial - Trolley'!X33+'Economic - Trolley'!$A33*2*'Economic - Trolley'!$L$2*'Environmental costs'!$B$26</f>
        <v>865445.35293731408</v>
      </c>
      <c r="Y33" s="3">
        <f>'Financial - Trolley'!Y33+'Economic - Trolley'!$A33*2*'Economic - Trolley'!$L$2*'Environmental costs'!$B$26</f>
        <v>868809.49564090301</v>
      </c>
      <c r="Z33" s="3">
        <f>'Financial - Trolley'!Z33+'Economic - Trolley'!$A33*2*'Economic - Trolley'!$L$2*'Environmental costs'!$B$26</f>
        <v>872240.92119856365</v>
      </c>
      <c r="AA33" s="3">
        <f>'Financial - Trolley'!AA33+'Economic - Trolley'!$A33*2*'Economic - Trolley'!$L$2*'Environmental costs'!$B$26</f>
        <v>875740.97526737768</v>
      </c>
      <c r="AB33" s="3">
        <f>'Financial - Trolley'!AB33+'Economic - Trolley'!$A33*2*'Economic - Trolley'!$L$2*'Environmental costs'!$B$26</f>
        <v>879311.03041756782</v>
      </c>
      <c r="AC33" s="3">
        <f>'Financial - Trolley'!AC33+'Economic - Trolley'!$A33*2*'Economic - Trolley'!$L$2*'Environmental costs'!$B$26</f>
        <v>882952.48667076195</v>
      </c>
      <c r="AD33" s="3">
        <f>'Financial - Trolley'!AD33+'Economic - Trolley'!$A33*2*'Economic - Trolley'!$L$2*'Environmental costs'!$B$26</f>
        <v>886666.77204901981</v>
      </c>
      <c r="AE33" s="3">
        <f>'Financial - Trolley'!AE33+'Economic - Trolley'!$A33*2*'Economic - Trolley'!$L$2*'Environmental costs'!$B$26</f>
        <v>890455.34313484293</v>
      </c>
      <c r="AF33" s="3">
        <f>'Financial - Trolley'!AF33+'Economic - Trolley'!$A33*2*'Economic - Trolley'!$L$2*'Environmental costs'!$B$26</f>
        <v>239319.68564238248</v>
      </c>
    </row>
    <row r="34" spans="1:32" x14ac:dyDescent="0.25">
      <c r="A34">
        <v>340</v>
      </c>
      <c r="B34" s="2">
        <f t="shared" si="0"/>
        <v>12186149.64322965</v>
      </c>
      <c r="C34" s="3">
        <f>'Financial - Trolley'!C34+'Economic - Trolley'!$A34*2*'Economic - Trolley'!$L$2*'Environmental costs'!$B$26</f>
        <v>2701106.9169972823</v>
      </c>
      <c r="D34" s="3">
        <f>'Financial - Trolley'!D34+'Economic - Trolley'!$A34*2*'Economic - Trolley'!$L$2*'Environmental costs'!$B$26</f>
        <v>831965.18556871102</v>
      </c>
      <c r="E34" s="3">
        <f>'Financial - Trolley'!E34+'Economic - Trolley'!$A34*2*'Economic - Trolley'!$L$2*'Environmental costs'!$B$26</f>
        <v>834297.76236871118</v>
      </c>
      <c r="F34" s="3">
        <f>'Financial - Trolley'!F34+'Economic - Trolley'!$A34*2*'Economic - Trolley'!$L$2*'Environmental costs'!$B$26</f>
        <v>836676.99070471106</v>
      </c>
      <c r="G34" s="3">
        <f>'Financial - Trolley'!G34+'Economic - Trolley'!$A34*2*'Economic - Trolley'!$L$2*'Environmental costs'!$B$26</f>
        <v>839103.80360743101</v>
      </c>
      <c r="H34" s="3">
        <f>'Financial - Trolley'!H34+'Economic - Trolley'!$A34*2*'Economic - Trolley'!$L$2*'Environmental costs'!$B$26</f>
        <v>841579.15276820539</v>
      </c>
      <c r="I34" s="3">
        <f>'Financial - Trolley'!I34+'Economic - Trolley'!$A34*2*'Economic - Trolley'!$L$2*'Environmental costs'!$B$26</f>
        <v>844104.00891219545</v>
      </c>
      <c r="J34" s="3">
        <f>'Financial - Trolley'!J34+'Economic - Trolley'!$A34*2*'Economic - Trolley'!$L$2*'Environmental costs'!$B$26</f>
        <v>846679.36217906512</v>
      </c>
      <c r="K34" s="3">
        <f>'Financial - Trolley'!K34+'Economic - Trolley'!$A34*2*'Economic - Trolley'!$L$2*'Environmental costs'!$B$26</f>
        <v>849306.22251127218</v>
      </c>
      <c r="L34" s="3">
        <f>'Financial - Trolley'!L34+'Economic - Trolley'!$A34*2*'Economic - Trolley'!$L$2*'Environmental costs'!$B$26</f>
        <v>851985.62005012343</v>
      </c>
      <c r="M34" s="3">
        <f>'Financial - Trolley'!M34+'Economic - Trolley'!$A34*2*'Economic - Trolley'!$L$2*'Environmental costs'!$B$26</f>
        <v>854718.6055397517</v>
      </c>
      <c r="N34" s="3">
        <f>'Financial - Trolley'!N34+'Economic - Trolley'!$A34*2*'Economic - Trolley'!$L$2*'Environmental costs'!$B$26</f>
        <v>857506.25073917233</v>
      </c>
      <c r="O34" s="3">
        <f>'Financial - Trolley'!O34+'Economic - Trolley'!$A34*2*'Economic - Trolley'!$L$2*'Environmental costs'!$B$26</f>
        <v>860349.64884258155</v>
      </c>
      <c r="P34" s="3">
        <f>'Financial - Trolley'!P34+'Economic - Trolley'!$A34*2*'Economic - Trolley'!$L$2*'Environmental costs'!$B$26</f>
        <v>863249.91490805894</v>
      </c>
      <c r="Q34" s="3">
        <f>'Financial - Trolley'!Q34+'Economic - Trolley'!$A34*2*'Economic - Trolley'!$L$2*'Environmental costs'!$B$26</f>
        <v>866208.186294846</v>
      </c>
      <c r="R34" s="3">
        <f>'Financial - Trolley'!R34+'Economic - Trolley'!$A34*2*'Economic - Trolley'!$L$2*'Environmental costs'!$B$26</f>
        <v>869225.62310936861</v>
      </c>
      <c r="S34" s="3">
        <f>'Financial - Trolley'!S34+'Economic - Trolley'!$A34*2*'Economic - Trolley'!$L$2*'Environmental costs'!$B$26</f>
        <v>872303.4086601818</v>
      </c>
      <c r="T34" s="3">
        <f>'Financial - Trolley'!T34+'Economic - Trolley'!$A34*2*'Economic - Trolley'!$L$2*'Environmental costs'!$B$26</f>
        <v>875442.74992201128</v>
      </c>
      <c r="U34" s="3">
        <f>'Financial - Trolley'!U34+'Economic - Trolley'!$A34*2*'Economic - Trolley'!$L$2*'Environmental costs'!$B$26</f>
        <v>878644.87800907716</v>
      </c>
      <c r="V34" s="3">
        <f>'Financial - Trolley'!V34+'Economic - Trolley'!$A34*2*'Economic - Trolley'!$L$2*'Environmental costs'!$B$26</f>
        <v>881911.04865788459</v>
      </c>
      <c r="W34" s="3">
        <f>'Financial - Trolley'!W34+'Economic - Trolley'!$A34*2*'Economic - Trolley'!$L$2*'Environmental costs'!$B$26</f>
        <v>885242.54271966801</v>
      </c>
      <c r="X34" s="3">
        <f>'Financial - Trolley'!X34+'Economic - Trolley'!$A34*2*'Economic - Trolley'!$L$2*'Environmental costs'!$B$26</f>
        <v>888640.6666626872</v>
      </c>
      <c r="Y34" s="3">
        <f>'Financial - Trolley'!Y34+'Economic - Trolley'!$A34*2*'Economic - Trolley'!$L$2*'Environmental costs'!$B$26</f>
        <v>892106.75308456668</v>
      </c>
      <c r="Z34" s="3">
        <f>'Financial - Trolley'!Z34+'Economic - Trolley'!$A34*2*'Economic - Trolley'!$L$2*'Environmental costs'!$B$26</f>
        <v>895642.16123488382</v>
      </c>
      <c r="AA34" s="3">
        <f>'Financial - Trolley'!AA34+'Economic - Trolley'!$A34*2*'Economic - Trolley'!$L$2*'Environmental costs'!$B$26</f>
        <v>899248.2775482072</v>
      </c>
      <c r="AB34" s="3">
        <f>'Financial - Trolley'!AB34+'Economic - Trolley'!$A34*2*'Economic - Trolley'!$L$2*'Environmental costs'!$B$26</f>
        <v>902926.51618779707</v>
      </c>
      <c r="AC34" s="3">
        <f>'Financial - Trolley'!AC34+'Economic - Trolley'!$A34*2*'Economic - Trolley'!$L$2*'Environmental costs'!$B$26</f>
        <v>906678.31960017886</v>
      </c>
      <c r="AD34" s="3">
        <f>'Financial - Trolley'!AD34+'Economic - Trolley'!$A34*2*'Economic - Trolley'!$L$2*'Environmental costs'!$B$26</f>
        <v>910505.15908080828</v>
      </c>
      <c r="AE34" s="3">
        <f>'Financial - Trolley'!AE34+'Economic - Trolley'!$A34*2*'Economic - Trolley'!$L$2*'Environmental costs'!$B$26</f>
        <v>914408.53535105032</v>
      </c>
      <c r="AF34" s="3">
        <f>'Financial - Trolley'!AF34+'Economic - Trolley'!$A34*2*'Economic - Trolley'!$L$2*'Environmental costs'!$B$26</f>
        <v>263389.97914669715</v>
      </c>
    </row>
    <row r="35" spans="1:32" x14ac:dyDescent="0.25">
      <c r="A35">
        <v>350</v>
      </c>
      <c r="B35" s="2">
        <f t="shared" si="0"/>
        <v>12455831.407811677</v>
      </c>
      <c r="C35" s="3">
        <f>'Financial - Trolley'!C35+'Economic - Trolley'!$A35*2*'Economic - Trolley'!$L$2*'Environmental costs'!$B$26</f>
        <v>2722568.044808127</v>
      </c>
      <c r="D35" s="3">
        <f>'Financial - Trolley'!D35+'Economic - Trolley'!$A35*2*'Economic - Trolley'!$L$2*'Environmental costs'!$B$26</f>
        <v>853493.5733795556</v>
      </c>
      <c r="E35" s="3">
        <f>'Financial - Trolley'!E35+'Economic - Trolley'!$A35*2*'Economic - Trolley'!$L$2*'Environmental costs'!$B$26</f>
        <v>855894.75537955563</v>
      </c>
      <c r="F35" s="3">
        <f>'Financial - Trolley'!F35+'Economic - Trolley'!$A35*2*'Economic - Trolley'!$L$2*'Environmental costs'!$B$26</f>
        <v>858343.96101955569</v>
      </c>
      <c r="G35" s="3">
        <f>'Financial - Trolley'!G35+'Economic - Trolley'!$A35*2*'Economic - Trolley'!$L$2*'Environmental costs'!$B$26</f>
        <v>860842.15077235561</v>
      </c>
      <c r="H35" s="3">
        <f>'Financial - Trolley'!H35+'Economic - Trolley'!$A35*2*'Economic - Trolley'!$L$2*'Environmental costs'!$B$26</f>
        <v>863390.30432021164</v>
      </c>
      <c r="I35" s="3">
        <f>'Financial - Trolley'!I35+'Economic - Trolley'!$A35*2*'Economic - Trolley'!$L$2*'Environmental costs'!$B$26</f>
        <v>865989.42093902465</v>
      </c>
      <c r="J35" s="3">
        <f>'Financial - Trolley'!J35+'Economic - Trolley'!$A35*2*'Economic - Trolley'!$L$2*'Environmental costs'!$B$26</f>
        <v>868640.51989021408</v>
      </c>
      <c r="K35" s="3">
        <f>'Financial - Trolley'!K35+'Economic - Trolley'!$A35*2*'Economic - Trolley'!$L$2*'Environmental costs'!$B$26</f>
        <v>871344.64082042722</v>
      </c>
      <c r="L35" s="3">
        <f>'Financial - Trolley'!L35+'Economic - Trolley'!$A35*2*'Economic - Trolley'!$L$2*'Environmental costs'!$B$26</f>
        <v>874102.84416924475</v>
      </c>
      <c r="M35" s="3">
        <f>'Financial - Trolley'!M35+'Economic - Trolley'!$A35*2*'Economic - Trolley'!$L$2*'Environmental costs'!$B$26</f>
        <v>876916.21158503846</v>
      </c>
      <c r="N35" s="3">
        <f>'Financial - Trolley'!N35+'Economic - Trolley'!$A35*2*'Economic - Trolley'!$L$2*'Environmental costs'!$B$26</f>
        <v>879785.8463491482</v>
      </c>
      <c r="O35" s="3">
        <f>'Financial - Trolley'!O35+'Economic - Trolley'!$A35*2*'Economic - Trolley'!$L$2*'Environmental costs'!$B$26</f>
        <v>882712.87380854005</v>
      </c>
      <c r="P35" s="3">
        <f>'Financial - Trolley'!P35+'Economic - Trolley'!$A35*2*'Economic - Trolley'!$L$2*'Environmental costs'!$B$26</f>
        <v>885698.4418171196</v>
      </c>
      <c r="Q35" s="3">
        <f>'Financial - Trolley'!Q35+'Economic - Trolley'!$A35*2*'Economic - Trolley'!$L$2*'Environmental costs'!$B$26</f>
        <v>888743.72118587105</v>
      </c>
      <c r="R35" s="3">
        <f>'Financial - Trolley'!R35+'Economic - Trolley'!$A35*2*'Economic - Trolley'!$L$2*'Environmental costs'!$B$26</f>
        <v>891849.9061419972</v>
      </c>
      <c r="S35" s="3">
        <f>'Financial - Trolley'!S35+'Economic - Trolley'!$A35*2*'Economic - Trolley'!$L$2*'Environmental costs'!$B$26</f>
        <v>895018.21479724615</v>
      </c>
      <c r="T35" s="3">
        <f>'Financial - Trolley'!T35+'Economic - Trolley'!$A35*2*'Economic - Trolley'!$L$2*'Environmental costs'!$B$26</f>
        <v>898249.88962559996</v>
      </c>
      <c r="U35" s="3">
        <f>'Financial - Trolley'!U35+'Economic - Trolley'!$A35*2*'Economic - Trolley'!$L$2*'Environmental costs'!$B$26</f>
        <v>901546.19795052079</v>
      </c>
      <c r="V35" s="3">
        <f>'Financial - Trolley'!V35+'Economic - Trolley'!$A35*2*'Economic - Trolley'!$L$2*'Environmental costs'!$B$26</f>
        <v>904908.43244194018</v>
      </c>
      <c r="W35" s="3">
        <f>'Financial - Trolley'!W35+'Economic - Trolley'!$A35*2*'Economic - Trolley'!$L$2*'Environmental costs'!$B$26</f>
        <v>908337.91162318771</v>
      </c>
      <c r="X35" s="3">
        <f>'Financial - Trolley'!X35+'Economic - Trolley'!$A35*2*'Economic - Trolley'!$L$2*'Environmental costs'!$B$26</f>
        <v>911835.98038806033</v>
      </c>
      <c r="Y35" s="3">
        <f>'Financial - Trolley'!Y35+'Economic - Trolley'!$A35*2*'Economic - Trolley'!$L$2*'Environmental costs'!$B$26</f>
        <v>915404.01052823046</v>
      </c>
      <c r="Z35" s="3">
        <f>'Financial - Trolley'!Z35+'Economic - Trolley'!$A35*2*'Economic - Trolley'!$L$2*'Environmental costs'!$B$26</f>
        <v>919043.401271204</v>
      </c>
      <c r="AA35" s="3">
        <f>'Financial - Trolley'!AA35+'Economic - Trolley'!$A35*2*'Economic - Trolley'!$L$2*'Environmental costs'!$B$26</f>
        <v>922755.57982903696</v>
      </c>
      <c r="AB35" s="3">
        <f>'Financial - Trolley'!AB35+'Economic - Trolley'!$A35*2*'Economic - Trolley'!$L$2*'Environmental costs'!$B$26</f>
        <v>926542.00195802667</v>
      </c>
      <c r="AC35" s="3">
        <f>'Financial - Trolley'!AC35+'Economic - Trolley'!$A35*2*'Economic - Trolley'!$L$2*'Environmental costs'!$B$26</f>
        <v>930404.152529596</v>
      </c>
      <c r="AD35" s="3">
        <f>'Financial - Trolley'!AD35+'Economic - Trolley'!$A35*2*'Economic - Trolley'!$L$2*'Environmental costs'!$B$26</f>
        <v>934343.54611259687</v>
      </c>
      <c r="AE35" s="3">
        <f>'Financial - Trolley'!AE35+'Economic - Trolley'!$A35*2*'Economic - Trolley'!$L$2*'Environmental costs'!$B$26</f>
        <v>938361.72756725771</v>
      </c>
      <c r="AF35" s="3">
        <f>'Financial - Trolley'!AF35+'Economic - Trolley'!$A35*2*'Economic - Trolley'!$L$2*'Environmental costs'!$B$26</f>
        <v>287460.27265101182</v>
      </c>
    </row>
    <row r="36" spans="1:32" x14ac:dyDescent="0.25">
      <c r="A36">
        <v>360</v>
      </c>
      <c r="B36" s="2">
        <f t="shared" si="0"/>
        <v>12725513.172393709</v>
      </c>
      <c r="C36" s="3">
        <f>'Financial - Trolley'!C36+'Economic - Trolley'!$A36*2*'Economic - Trolley'!$L$2*'Environmental costs'!$B$26</f>
        <v>2744029.1726189712</v>
      </c>
      <c r="D36" s="3">
        <f>'Financial - Trolley'!D36+'Economic - Trolley'!$A36*2*'Economic - Trolley'!$L$2*'Environmental costs'!$B$26</f>
        <v>875021.96119040006</v>
      </c>
      <c r="E36" s="3">
        <f>'Financial - Trolley'!E36+'Economic - Trolley'!$A36*2*'Economic - Trolley'!$L$2*'Environmental costs'!$B$26</f>
        <v>877491.74839039997</v>
      </c>
      <c r="F36" s="3">
        <f>'Financial - Trolley'!F36+'Economic - Trolley'!$A36*2*'Economic - Trolley'!$L$2*'Environmental costs'!$B$26</f>
        <v>880010.93133439997</v>
      </c>
      <c r="G36" s="3">
        <f>'Financial - Trolley'!G36+'Economic - Trolley'!$A36*2*'Economic - Trolley'!$L$2*'Environmental costs'!$B$26</f>
        <v>882580.4979372801</v>
      </c>
      <c r="H36" s="3">
        <f>'Financial - Trolley'!H36+'Economic - Trolley'!$A36*2*'Economic - Trolley'!$L$2*'Environmental costs'!$B$26</f>
        <v>885201.45587221754</v>
      </c>
      <c r="I36" s="3">
        <f>'Financial - Trolley'!I36+'Economic - Trolley'!$A36*2*'Economic - Trolley'!$L$2*'Environmental costs'!$B$26</f>
        <v>887874.83296585397</v>
      </c>
      <c r="J36" s="3">
        <f>'Financial - Trolley'!J36+'Economic - Trolley'!$A36*2*'Economic - Trolley'!$L$2*'Environmental costs'!$B$26</f>
        <v>890601.67760136293</v>
      </c>
      <c r="K36" s="3">
        <f>'Financial - Trolley'!K36+'Economic - Trolley'!$A36*2*'Economic - Trolley'!$L$2*'Environmental costs'!$B$26</f>
        <v>893383.05912958237</v>
      </c>
      <c r="L36" s="3">
        <f>'Financial - Trolley'!L36+'Economic - Trolley'!$A36*2*'Economic - Trolley'!$L$2*'Environmental costs'!$B$26</f>
        <v>896220.06828836596</v>
      </c>
      <c r="M36" s="3">
        <f>'Financial - Trolley'!M36+'Economic - Trolley'!$A36*2*'Economic - Trolley'!$L$2*'Environmental costs'!$B$26</f>
        <v>899113.81763032533</v>
      </c>
      <c r="N36" s="3">
        <f>'Financial - Trolley'!N36+'Economic - Trolley'!$A36*2*'Economic - Trolley'!$L$2*'Environmental costs'!$B$26</f>
        <v>902065.44195912371</v>
      </c>
      <c r="O36" s="3">
        <f>'Financial - Trolley'!O36+'Economic - Trolley'!$A36*2*'Economic - Trolley'!$L$2*'Environmental costs'!$B$26</f>
        <v>905076.09877449821</v>
      </c>
      <c r="P36" s="3">
        <f>'Financial - Trolley'!P36+'Economic - Trolley'!$A36*2*'Economic - Trolley'!$L$2*'Environmental costs'!$B$26</f>
        <v>908146.96872618014</v>
      </c>
      <c r="Q36" s="3">
        <f>'Financial - Trolley'!Q36+'Economic - Trolley'!$A36*2*'Economic - Trolley'!$L$2*'Environmental costs'!$B$26</f>
        <v>911279.25607689575</v>
      </c>
      <c r="R36" s="3">
        <f>'Financial - Trolley'!R36+'Economic - Trolley'!$A36*2*'Economic - Trolley'!$L$2*'Environmental costs'!$B$26</f>
        <v>914474.18917462567</v>
      </c>
      <c r="S36" s="3">
        <f>'Financial - Trolley'!S36+'Economic - Trolley'!$A36*2*'Economic - Trolley'!$L$2*'Environmental costs'!$B$26</f>
        <v>917733.02093431016</v>
      </c>
      <c r="T36" s="3">
        <f>'Financial - Trolley'!T36+'Economic - Trolley'!$A36*2*'Economic - Trolley'!$L$2*'Environmental costs'!$B$26</f>
        <v>921057.02932918852</v>
      </c>
      <c r="U36" s="3">
        <f>'Financial - Trolley'!U36+'Economic - Trolley'!$A36*2*'Economic - Trolley'!$L$2*'Environmental costs'!$B$26</f>
        <v>924447.51789196429</v>
      </c>
      <c r="V36" s="3">
        <f>'Financial - Trolley'!V36+'Economic - Trolley'!$A36*2*'Economic - Trolley'!$L$2*'Environmental costs'!$B$26</f>
        <v>927905.81622599543</v>
      </c>
      <c r="W36" s="3">
        <f>'Financial - Trolley'!W36+'Economic - Trolley'!$A36*2*'Economic - Trolley'!$L$2*'Environmental costs'!$B$26</f>
        <v>931433.28052670741</v>
      </c>
      <c r="X36" s="3">
        <f>'Financial - Trolley'!X36+'Economic - Trolley'!$A36*2*'Economic - Trolley'!$L$2*'Environmental costs'!$B$26</f>
        <v>935031.29411343357</v>
      </c>
      <c r="Y36" s="3">
        <f>'Financial - Trolley'!Y36+'Economic - Trolley'!$A36*2*'Economic - Trolley'!$L$2*'Environmental costs'!$B$26</f>
        <v>938701.26797189424</v>
      </c>
      <c r="Z36" s="3">
        <f>'Financial - Trolley'!Z36+'Economic - Trolley'!$A36*2*'Economic - Trolley'!$L$2*'Environmental costs'!$B$26</f>
        <v>942444.64130752406</v>
      </c>
      <c r="AA36" s="3">
        <f>'Financial - Trolley'!AA36+'Economic - Trolley'!$A36*2*'Economic - Trolley'!$L$2*'Environmental costs'!$B$26</f>
        <v>946262.88210986659</v>
      </c>
      <c r="AB36" s="3">
        <f>'Financial - Trolley'!AB36+'Economic - Trolley'!$A36*2*'Economic - Trolley'!$L$2*'Environmental costs'!$B$26</f>
        <v>950157.48772825592</v>
      </c>
      <c r="AC36" s="3">
        <f>'Financial - Trolley'!AC36+'Economic - Trolley'!$A36*2*'Economic - Trolley'!$L$2*'Environmental costs'!$B$26</f>
        <v>954129.98545901303</v>
      </c>
      <c r="AD36" s="3">
        <f>'Financial - Trolley'!AD36+'Economic - Trolley'!$A36*2*'Economic - Trolley'!$L$2*'Environmental costs'!$B$26</f>
        <v>958181.93314438534</v>
      </c>
      <c r="AE36" s="3">
        <f>'Financial - Trolley'!AE36+'Economic - Trolley'!$A36*2*'Economic - Trolley'!$L$2*'Environmental costs'!$B$26</f>
        <v>962314.91978346498</v>
      </c>
      <c r="AF36" s="3">
        <f>'Financial - Trolley'!AF36+'Economic - Trolley'!$A36*2*'Economic - Trolley'!$L$2*'Environmental costs'!$B$26</f>
        <v>311530.56615532632</v>
      </c>
    </row>
    <row r="37" spans="1:32" x14ac:dyDescent="0.25">
      <c r="A37">
        <v>370</v>
      </c>
      <c r="B37" s="2">
        <f t="shared" si="0"/>
        <v>12995194.936975736</v>
      </c>
      <c r="C37" s="3">
        <f>'Financial - Trolley'!C37+'Economic - Trolley'!$A37*2*'Economic - Trolley'!$L$2*'Environmental costs'!$B$26</f>
        <v>2765490.3004298159</v>
      </c>
      <c r="D37" s="3">
        <f>'Financial - Trolley'!D37+'Economic - Trolley'!$A37*2*'Economic - Trolley'!$L$2*'Environmental costs'!$B$26</f>
        <v>896550.34900124441</v>
      </c>
      <c r="E37" s="3">
        <f>'Financial - Trolley'!E37+'Economic - Trolley'!$A37*2*'Economic - Trolley'!$L$2*'Environmental costs'!$B$26</f>
        <v>899088.74140124442</v>
      </c>
      <c r="F37" s="3">
        <f>'Financial - Trolley'!F37+'Economic - Trolley'!$A37*2*'Economic - Trolley'!$L$2*'Environmental costs'!$B$26</f>
        <v>901677.9016492446</v>
      </c>
      <c r="G37" s="3">
        <f>'Financial - Trolley'!G37+'Economic - Trolley'!$A37*2*'Economic - Trolley'!$L$2*'Environmental costs'!$B$26</f>
        <v>904318.84510220448</v>
      </c>
      <c r="H37" s="3">
        <f>'Financial - Trolley'!H37+'Economic - Trolley'!$A37*2*'Economic - Trolley'!$L$2*'Environmental costs'!$B$26</f>
        <v>907012.6074242238</v>
      </c>
      <c r="I37" s="3">
        <f>'Financial - Trolley'!I37+'Economic - Trolley'!$A37*2*'Economic - Trolley'!$L$2*'Environmental costs'!$B$26</f>
        <v>909760.24499268318</v>
      </c>
      <c r="J37" s="3">
        <f>'Financial - Trolley'!J37+'Economic - Trolley'!$A37*2*'Economic - Trolley'!$L$2*'Environmental costs'!$B$26</f>
        <v>912562.835312512</v>
      </c>
      <c r="K37" s="3">
        <f>'Financial - Trolley'!K37+'Economic - Trolley'!$A37*2*'Economic - Trolley'!$L$2*'Environmental costs'!$B$26</f>
        <v>915421.47743873741</v>
      </c>
      <c r="L37" s="3">
        <f>'Financial - Trolley'!L37+'Economic - Trolley'!$A37*2*'Economic - Trolley'!$L$2*'Environmental costs'!$B$26</f>
        <v>918337.29240748729</v>
      </c>
      <c r="M37" s="3">
        <f>'Financial - Trolley'!M37+'Economic - Trolley'!$A37*2*'Economic - Trolley'!$L$2*'Environmental costs'!$B$26</f>
        <v>921311.42367561208</v>
      </c>
      <c r="N37" s="3">
        <f>'Financial - Trolley'!N37+'Economic - Trolley'!$A37*2*'Economic - Trolley'!$L$2*'Environmental costs'!$B$26</f>
        <v>924345.03756909934</v>
      </c>
      <c r="O37" s="3">
        <f>'Financial - Trolley'!O37+'Economic - Trolley'!$A37*2*'Economic - Trolley'!$L$2*'Environmental costs'!$B$26</f>
        <v>927439.32374045649</v>
      </c>
      <c r="P37" s="3">
        <f>'Financial - Trolley'!P37+'Economic - Trolley'!$A37*2*'Economic - Trolley'!$L$2*'Environmental costs'!$B$26</f>
        <v>930595.4956352408</v>
      </c>
      <c r="Q37" s="3">
        <f>'Financial - Trolley'!Q37+'Economic - Trolley'!$A37*2*'Economic - Trolley'!$L$2*'Environmental costs'!$B$26</f>
        <v>933814.7909679208</v>
      </c>
      <c r="R37" s="3">
        <f>'Financial - Trolley'!R37+'Economic - Trolley'!$A37*2*'Economic - Trolley'!$L$2*'Environmental costs'!$B$26</f>
        <v>937098.47220725426</v>
      </c>
      <c r="S37" s="3">
        <f>'Financial - Trolley'!S37+'Economic - Trolley'!$A37*2*'Economic - Trolley'!$L$2*'Environmental costs'!$B$26</f>
        <v>940447.82707137452</v>
      </c>
      <c r="T37" s="3">
        <f>'Financial - Trolley'!T37+'Economic - Trolley'!$A37*2*'Economic - Trolley'!$L$2*'Environmental costs'!$B$26</f>
        <v>943864.16903277696</v>
      </c>
      <c r="U37" s="3">
        <f>'Financial - Trolley'!U37+'Economic - Trolley'!$A37*2*'Economic - Trolley'!$L$2*'Environmental costs'!$B$26</f>
        <v>947348.8378334078</v>
      </c>
      <c r="V37" s="3">
        <f>'Financial - Trolley'!V37+'Economic - Trolley'!$A37*2*'Economic - Trolley'!$L$2*'Environmental costs'!$B$26</f>
        <v>950903.20001005102</v>
      </c>
      <c r="W37" s="3">
        <f>'Financial - Trolley'!W37+'Economic - Trolley'!$A37*2*'Economic - Trolley'!$L$2*'Environmental costs'!$B$26</f>
        <v>954528.649430227</v>
      </c>
      <c r="X37" s="3">
        <f>'Financial - Trolley'!X37+'Economic - Trolley'!$A37*2*'Economic - Trolley'!$L$2*'Environmental costs'!$B$26</f>
        <v>958226.6078388067</v>
      </c>
      <c r="Y37" s="3">
        <f>'Financial - Trolley'!Y37+'Economic - Trolley'!$A37*2*'Economic - Trolley'!$L$2*'Environmental costs'!$B$26</f>
        <v>961998.5254155579</v>
      </c>
      <c r="Z37" s="3">
        <f>'Financial - Trolley'!Z37+'Economic - Trolley'!$A37*2*'Economic - Trolley'!$L$2*'Environmental costs'!$B$26</f>
        <v>965845.88134384411</v>
      </c>
      <c r="AA37" s="3">
        <f>'Financial - Trolley'!AA37+'Economic - Trolley'!$A37*2*'Economic - Trolley'!$L$2*'Environmental costs'!$B$26</f>
        <v>969770.18439069623</v>
      </c>
      <c r="AB37" s="3">
        <f>'Financial - Trolley'!AB37+'Economic - Trolley'!$A37*2*'Economic - Trolley'!$L$2*'Environmental costs'!$B$26</f>
        <v>973772.97349848528</v>
      </c>
      <c r="AC37" s="3">
        <f>'Financial - Trolley'!AC37+'Economic - Trolley'!$A37*2*'Economic - Trolley'!$L$2*'Environmental costs'!$B$26</f>
        <v>977855.81838843017</v>
      </c>
      <c r="AD37" s="3">
        <f>'Financial - Trolley'!AD37+'Economic - Trolley'!$A37*2*'Economic - Trolley'!$L$2*'Environmental costs'!$B$26</f>
        <v>982020.3201761737</v>
      </c>
      <c r="AE37" s="3">
        <f>'Financial - Trolley'!AE37+'Economic - Trolley'!$A37*2*'Economic - Trolley'!$L$2*'Environmental costs'!$B$26</f>
        <v>986268.11199967237</v>
      </c>
      <c r="AF37" s="3">
        <f>'Financial - Trolley'!AF37+'Economic - Trolley'!$A37*2*'Economic - Trolley'!$L$2*'Environmental costs'!$B$26</f>
        <v>335600.85965964099</v>
      </c>
    </row>
    <row r="38" spans="1:32" x14ac:dyDescent="0.25">
      <c r="A38">
        <v>380</v>
      </c>
      <c r="B38" s="2">
        <f t="shared" si="0"/>
        <v>13264876.70155777</v>
      </c>
      <c r="C38" s="3">
        <f>'Financial - Trolley'!C38+'Economic - Trolley'!$A38*2*'Economic - Trolley'!$L$2*'Environmental costs'!$B$26</f>
        <v>2786951.4282406606</v>
      </c>
      <c r="D38" s="3">
        <f>'Financial - Trolley'!D38+'Economic - Trolley'!$A38*2*'Economic - Trolley'!$L$2*'Environmental costs'!$B$26</f>
        <v>918078.73681208887</v>
      </c>
      <c r="E38" s="3">
        <f>'Financial - Trolley'!E38+'Economic - Trolley'!$A38*2*'Economic - Trolley'!$L$2*'Environmental costs'!$B$26</f>
        <v>920685.73441208887</v>
      </c>
      <c r="F38" s="3">
        <f>'Financial - Trolley'!F38+'Economic - Trolley'!$A38*2*'Economic - Trolley'!$L$2*'Environmental costs'!$B$26</f>
        <v>923344.87196408887</v>
      </c>
      <c r="G38" s="3">
        <f>'Financial - Trolley'!G38+'Economic - Trolley'!$A38*2*'Economic - Trolley'!$L$2*'Environmental costs'!$B$26</f>
        <v>926057.19226712896</v>
      </c>
      <c r="H38" s="3">
        <f>'Financial - Trolley'!H38+'Economic - Trolley'!$A38*2*'Economic - Trolley'!$L$2*'Environmental costs'!$B$26</f>
        <v>928823.7589762297</v>
      </c>
      <c r="I38" s="3">
        <f>'Financial - Trolley'!I38+'Economic - Trolley'!$A38*2*'Economic - Trolley'!$L$2*'Environmental costs'!$B$26</f>
        <v>931645.6570195125</v>
      </c>
      <c r="J38" s="3">
        <f>'Financial - Trolley'!J38+'Economic - Trolley'!$A38*2*'Economic - Trolley'!$L$2*'Environmental costs'!$B$26</f>
        <v>934523.99302366097</v>
      </c>
      <c r="K38" s="3">
        <f>'Financial - Trolley'!K38+'Economic - Trolley'!$A38*2*'Economic - Trolley'!$L$2*'Environmental costs'!$B$26</f>
        <v>937459.89574789244</v>
      </c>
      <c r="L38" s="3">
        <f>'Financial - Trolley'!L38+'Economic - Trolley'!$A38*2*'Economic - Trolley'!$L$2*'Environmental costs'!$B$26</f>
        <v>940454.5165266085</v>
      </c>
      <c r="M38" s="3">
        <f>'Financial - Trolley'!M38+'Economic - Trolley'!$A38*2*'Economic - Trolley'!$L$2*'Environmental costs'!$B$26</f>
        <v>943509.02972089895</v>
      </c>
      <c r="N38" s="3">
        <f>'Financial - Trolley'!N38+'Economic - Trolley'!$A38*2*'Economic - Trolley'!$L$2*'Environmental costs'!$B$26</f>
        <v>946624.63317907508</v>
      </c>
      <c r="O38" s="3">
        <f>'Financial - Trolley'!O38+'Economic - Trolley'!$A38*2*'Economic - Trolley'!$L$2*'Environmental costs'!$B$26</f>
        <v>949802.54870641488</v>
      </c>
      <c r="P38" s="3">
        <f>'Financial - Trolley'!P38+'Economic - Trolley'!$A38*2*'Economic - Trolley'!$L$2*'Environmental costs'!$B$26</f>
        <v>953044.02254430135</v>
      </c>
      <c r="Q38" s="3">
        <f>'Financial - Trolley'!Q38+'Economic - Trolley'!$A38*2*'Economic - Trolley'!$L$2*'Environmental costs'!$B$26</f>
        <v>956350.32585894561</v>
      </c>
      <c r="R38" s="3">
        <f>'Financial - Trolley'!R38+'Economic - Trolley'!$A38*2*'Economic - Trolley'!$L$2*'Environmental costs'!$B$26</f>
        <v>959722.75523988262</v>
      </c>
      <c r="S38" s="3">
        <f>'Financial - Trolley'!S38+'Economic - Trolley'!$A38*2*'Economic - Trolley'!$L$2*'Environmental costs'!$B$26</f>
        <v>963162.63320843852</v>
      </c>
      <c r="T38" s="3">
        <f>'Financial - Trolley'!T38+'Economic - Trolley'!$A38*2*'Economic - Trolley'!$L$2*'Environmental costs'!$B$26</f>
        <v>966671.30873636552</v>
      </c>
      <c r="U38" s="3">
        <f>'Financial - Trolley'!U38+'Economic - Trolley'!$A38*2*'Economic - Trolley'!$L$2*'Environmental costs'!$B$26</f>
        <v>970250.15777485108</v>
      </c>
      <c r="V38" s="3">
        <f>'Financial - Trolley'!V38+'Economic - Trolley'!$A38*2*'Economic - Trolley'!$L$2*'Environmental costs'!$B$26</f>
        <v>973900.58379410626</v>
      </c>
      <c r="W38" s="3">
        <f>'Financial - Trolley'!W38+'Economic - Trolley'!$A38*2*'Economic - Trolley'!$L$2*'Environmental costs'!$B$26</f>
        <v>977624.0183337467</v>
      </c>
      <c r="X38" s="3">
        <f>'Financial - Trolley'!X38+'Economic - Trolley'!$A38*2*'Economic - Trolley'!$L$2*'Environmental costs'!$B$26</f>
        <v>981421.92156417982</v>
      </c>
      <c r="Y38" s="3">
        <f>'Financial - Trolley'!Y38+'Economic - Trolley'!$A38*2*'Economic - Trolley'!$L$2*'Environmental costs'!$B$26</f>
        <v>985295.78285922168</v>
      </c>
      <c r="Z38" s="3">
        <f>'Financial - Trolley'!Z38+'Economic - Trolley'!$A38*2*'Economic - Trolley'!$L$2*'Environmental costs'!$B$26</f>
        <v>989247.12138016429</v>
      </c>
      <c r="AA38" s="3">
        <f>'Financial - Trolley'!AA38+'Economic - Trolley'!$A38*2*'Economic - Trolley'!$L$2*'Environmental costs'!$B$26</f>
        <v>993277.48667152575</v>
      </c>
      <c r="AB38" s="3">
        <f>'Financial - Trolley'!AB38+'Economic - Trolley'!$A38*2*'Economic - Trolley'!$L$2*'Environmental costs'!$B$26</f>
        <v>997388.45926871453</v>
      </c>
      <c r="AC38" s="3">
        <f>'Financial - Trolley'!AC38+'Economic - Trolley'!$A38*2*'Economic - Trolley'!$L$2*'Environmental costs'!$B$26</f>
        <v>1001581.6513178471</v>
      </c>
      <c r="AD38" s="3">
        <f>'Financial - Trolley'!AD38+'Economic - Trolley'!$A38*2*'Economic - Trolley'!$L$2*'Environmental costs'!$B$26</f>
        <v>1005858.7072079622</v>
      </c>
      <c r="AE38" s="3">
        <f>'Financial - Trolley'!AE38+'Economic - Trolley'!$A38*2*'Economic - Trolley'!$L$2*'Environmental costs'!$B$26</f>
        <v>1010221.3042158796</v>
      </c>
      <c r="AF38" s="3">
        <f>'Financial - Trolley'!AF38+'Economic - Trolley'!$A38*2*'Economic - Trolley'!$L$2*'Environmental costs'!$B$26</f>
        <v>359671.15316395566</v>
      </c>
    </row>
    <row r="39" spans="1:32" x14ac:dyDescent="0.25">
      <c r="A39">
        <v>390</v>
      </c>
      <c r="B39" s="2">
        <f t="shared" si="0"/>
        <v>13534558.466139792</v>
      </c>
      <c r="C39" s="3">
        <f>'Financial - Trolley'!C39+'Economic - Trolley'!$A39*2*'Economic - Trolley'!$L$2*'Environmental costs'!$B$26</f>
        <v>2808412.5560515048</v>
      </c>
      <c r="D39" s="3">
        <f>'Financial - Trolley'!D39+'Economic - Trolley'!$A39*2*'Economic - Trolley'!$L$2*'Environmental costs'!$B$26</f>
        <v>939607.12462293333</v>
      </c>
      <c r="E39" s="3">
        <f>'Financial - Trolley'!E39+'Economic - Trolley'!$A39*2*'Economic - Trolley'!$L$2*'Environmental costs'!$B$26</f>
        <v>942282.72742293333</v>
      </c>
      <c r="F39" s="3">
        <f>'Financial - Trolley'!F39+'Economic - Trolley'!$A39*2*'Economic - Trolley'!$L$2*'Environmental costs'!$B$26</f>
        <v>945011.84227893327</v>
      </c>
      <c r="G39" s="3">
        <f>'Financial - Trolley'!G39+'Economic - Trolley'!$A39*2*'Economic - Trolley'!$L$2*'Environmental costs'!$B$26</f>
        <v>947795.53943205322</v>
      </c>
      <c r="H39" s="3">
        <f>'Financial - Trolley'!H39+'Economic - Trolley'!$A39*2*'Economic - Trolley'!$L$2*'Environmental costs'!$B$26</f>
        <v>950634.9105282356</v>
      </c>
      <c r="I39" s="3">
        <f>'Financial - Trolley'!I39+'Economic - Trolley'!$A39*2*'Economic - Trolley'!$L$2*'Environmental costs'!$B$26</f>
        <v>953531.0690463417</v>
      </c>
      <c r="J39" s="3">
        <f>'Financial - Trolley'!J39+'Economic - Trolley'!$A39*2*'Economic - Trolley'!$L$2*'Environmental costs'!$B$26</f>
        <v>956485.15073480993</v>
      </c>
      <c r="K39" s="3">
        <f>'Financial - Trolley'!K39+'Economic - Trolley'!$A39*2*'Economic - Trolley'!$L$2*'Environmental costs'!$B$26</f>
        <v>959498.31405704736</v>
      </c>
      <c r="L39" s="3">
        <f>'Financial - Trolley'!L39+'Economic - Trolley'!$A39*2*'Economic - Trolley'!$L$2*'Environmental costs'!$B$26</f>
        <v>962571.7406457297</v>
      </c>
      <c r="M39" s="3">
        <f>'Financial - Trolley'!M39+'Economic - Trolley'!$A39*2*'Economic - Trolley'!$L$2*'Environmental costs'!$B$26</f>
        <v>965706.63576618559</v>
      </c>
      <c r="N39" s="3">
        <f>'Financial - Trolley'!N39+'Economic - Trolley'!$A39*2*'Economic - Trolley'!$L$2*'Environmental costs'!$B$26</f>
        <v>968904.2287890506</v>
      </c>
      <c r="O39" s="3">
        <f>'Financial - Trolley'!O39+'Economic - Trolley'!$A39*2*'Economic - Trolley'!$L$2*'Environmental costs'!$B$26</f>
        <v>972165.77367237303</v>
      </c>
      <c r="P39" s="3">
        <f>'Financial - Trolley'!P39+'Economic - Trolley'!$A39*2*'Economic - Trolley'!$L$2*'Environmental costs'!$B$26</f>
        <v>975492.54945336177</v>
      </c>
      <c r="Q39" s="3">
        <f>'Financial - Trolley'!Q39+'Economic - Trolley'!$A39*2*'Economic - Trolley'!$L$2*'Environmental costs'!$B$26</f>
        <v>978885.86074997042</v>
      </c>
      <c r="R39" s="3">
        <f>'Financial - Trolley'!R39+'Economic - Trolley'!$A39*2*'Economic - Trolley'!$L$2*'Environmental costs'!$B$26</f>
        <v>982347.0382725111</v>
      </c>
      <c r="S39" s="3">
        <f>'Financial - Trolley'!S39+'Economic - Trolley'!$A39*2*'Economic - Trolley'!$L$2*'Environmental costs'!$B$26</f>
        <v>985877.43934550264</v>
      </c>
      <c r="T39" s="3">
        <f>'Financial - Trolley'!T39+'Economic - Trolley'!$A39*2*'Economic - Trolley'!$L$2*'Environmental costs'!$B$26</f>
        <v>989478.44843995408</v>
      </c>
      <c r="U39" s="3">
        <f>'Financial - Trolley'!U39+'Economic - Trolley'!$A39*2*'Economic - Trolley'!$L$2*'Environmental costs'!$B$26</f>
        <v>993151.47771629447</v>
      </c>
      <c r="V39" s="3">
        <f>'Financial - Trolley'!V39+'Economic - Trolley'!$A39*2*'Economic - Trolley'!$L$2*'Environmental costs'!$B$26</f>
        <v>996897.96757816174</v>
      </c>
      <c r="W39" s="3">
        <f>'Financial - Trolley'!W39+'Economic - Trolley'!$A39*2*'Economic - Trolley'!$L$2*'Environmental costs'!$B$26</f>
        <v>1000719.3872372663</v>
      </c>
      <c r="X39" s="3">
        <f>'Financial - Trolley'!X39+'Economic - Trolley'!$A39*2*'Economic - Trolley'!$L$2*'Environmental costs'!$B$26</f>
        <v>1004617.2352895529</v>
      </c>
      <c r="Y39" s="3">
        <f>'Financial - Trolley'!Y39+'Economic - Trolley'!$A39*2*'Economic - Trolley'!$L$2*'Environmental costs'!$B$26</f>
        <v>1008593.0403028853</v>
      </c>
      <c r="Z39" s="3">
        <f>'Financial - Trolley'!Z39+'Economic - Trolley'!$A39*2*'Economic - Trolley'!$L$2*'Environmental costs'!$B$26</f>
        <v>1012648.3614164843</v>
      </c>
      <c r="AA39" s="3">
        <f>'Financial - Trolley'!AA39+'Economic - Trolley'!$A39*2*'Economic - Trolley'!$L$2*'Environmental costs'!$B$26</f>
        <v>1016784.7889523554</v>
      </c>
      <c r="AB39" s="3">
        <f>'Financial - Trolley'!AB39+'Economic - Trolley'!$A39*2*'Economic - Trolley'!$L$2*'Environmental costs'!$B$26</f>
        <v>1021003.9450389438</v>
      </c>
      <c r="AC39" s="3">
        <f>'Financial - Trolley'!AC39+'Economic - Trolley'!$A39*2*'Economic - Trolley'!$L$2*'Environmental costs'!$B$26</f>
        <v>1025307.484247264</v>
      </c>
      <c r="AD39" s="3">
        <f>'Financial - Trolley'!AD39+'Economic - Trolley'!$A39*2*'Economic - Trolley'!$L$2*'Environmental costs'!$B$26</f>
        <v>1029697.0942397506</v>
      </c>
      <c r="AE39" s="3">
        <f>'Financial - Trolley'!AE39+'Economic - Trolley'!$A39*2*'Economic - Trolley'!$L$2*'Environmental costs'!$B$26</f>
        <v>1034174.496432087</v>
      </c>
      <c r="AF39" s="3">
        <f>'Financial - Trolley'!AF39+'Economic - Trolley'!$A39*2*'Economic - Trolley'!$L$2*'Environmental costs'!$B$26</f>
        <v>383741.44666827016</v>
      </c>
    </row>
    <row r="40" spans="1:32" x14ac:dyDescent="0.25">
      <c r="A40">
        <v>400</v>
      </c>
      <c r="B40" s="2">
        <f t="shared" si="0"/>
        <v>13804240.230721833</v>
      </c>
      <c r="C40" s="3">
        <f>'Financial - Trolley'!C40+'Economic - Trolley'!$A40*2*'Economic - Trolley'!$L$2*'Environmental costs'!$B$26</f>
        <v>2829873.683862349</v>
      </c>
      <c r="D40" s="3">
        <f>'Financial - Trolley'!D40+'Economic - Trolley'!$A40*2*'Economic - Trolley'!$L$2*'Environmental costs'!$B$26</f>
        <v>961135.5124337778</v>
      </c>
      <c r="E40" s="3">
        <f>'Financial - Trolley'!E40+'Economic - Trolley'!$A40*2*'Economic - Trolley'!$L$2*'Environmental costs'!$B$26</f>
        <v>963879.72043377766</v>
      </c>
      <c r="F40" s="3">
        <f>'Financial - Trolley'!F40+'Economic - Trolley'!$A40*2*'Economic - Trolley'!$L$2*'Environmental costs'!$B$26</f>
        <v>966678.81259377766</v>
      </c>
      <c r="G40" s="3">
        <f>'Financial - Trolley'!G40+'Economic - Trolley'!$A40*2*'Economic - Trolley'!$L$2*'Environmental costs'!$B$26</f>
        <v>969533.88659697771</v>
      </c>
      <c r="H40" s="3">
        <f>'Financial - Trolley'!H40+'Economic - Trolley'!$A40*2*'Economic - Trolley'!$L$2*'Environmental costs'!$B$26</f>
        <v>972446.06208024174</v>
      </c>
      <c r="I40" s="3">
        <f>'Financial - Trolley'!I40+'Economic - Trolley'!$A40*2*'Economic - Trolley'!$L$2*'Environmental costs'!$B$26</f>
        <v>975416.4810731709</v>
      </c>
      <c r="J40" s="3">
        <f>'Financial - Trolley'!J40+'Economic - Trolley'!$A40*2*'Economic - Trolley'!$L$2*'Environmental costs'!$B$26</f>
        <v>978446.30844595889</v>
      </c>
      <c r="K40" s="3">
        <f>'Financial - Trolley'!K40+'Economic - Trolley'!$A40*2*'Economic - Trolley'!$L$2*'Environmental costs'!$B$26</f>
        <v>981536.7323662024</v>
      </c>
      <c r="L40" s="3">
        <f>'Financial - Trolley'!L40+'Economic - Trolley'!$A40*2*'Economic - Trolley'!$L$2*'Environmental costs'!$B$26</f>
        <v>984688.96476485091</v>
      </c>
      <c r="M40" s="3">
        <f>'Financial - Trolley'!M40+'Economic - Trolley'!$A40*2*'Economic - Trolley'!$L$2*'Environmental costs'!$B$26</f>
        <v>987904.24181147246</v>
      </c>
      <c r="N40" s="3">
        <f>'Financial - Trolley'!N40+'Economic - Trolley'!$A40*2*'Economic - Trolley'!$L$2*'Environmental costs'!$B$26</f>
        <v>991183.82439902634</v>
      </c>
      <c r="O40" s="3">
        <f>'Financial - Trolley'!O40+'Economic - Trolley'!$A40*2*'Economic - Trolley'!$L$2*'Environmental costs'!$B$26</f>
        <v>994528.99863833142</v>
      </c>
      <c r="P40" s="3">
        <f>'Financial - Trolley'!P40+'Economic - Trolley'!$A40*2*'Economic - Trolley'!$L$2*'Environmental costs'!$B$26</f>
        <v>997941.07636242243</v>
      </c>
      <c r="Q40" s="3">
        <f>'Financial - Trolley'!Q40+'Economic - Trolley'!$A40*2*'Economic - Trolley'!$L$2*'Environmental costs'!$B$26</f>
        <v>1001421.3956409954</v>
      </c>
      <c r="R40" s="3">
        <f>'Financial - Trolley'!R40+'Economic - Trolley'!$A40*2*'Economic - Trolley'!$L$2*'Environmental costs'!$B$26</f>
        <v>1004971.3213051397</v>
      </c>
      <c r="S40" s="3">
        <f>'Financial - Trolley'!S40+'Economic - Trolley'!$A40*2*'Economic - Trolley'!$L$2*'Environmental costs'!$B$26</f>
        <v>1008592.2454825668</v>
      </c>
      <c r="T40" s="3">
        <f>'Financial - Trolley'!T40+'Economic - Trolley'!$A40*2*'Economic - Trolley'!$L$2*'Environmental costs'!$B$26</f>
        <v>1012285.5881435426</v>
      </c>
      <c r="U40" s="3">
        <f>'Financial - Trolley'!U40+'Economic - Trolley'!$A40*2*'Economic - Trolley'!$L$2*'Environmental costs'!$B$26</f>
        <v>1016052.797657738</v>
      </c>
      <c r="V40" s="3">
        <f>'Financial - Trolley'!V40+'Economic - Trolley'!$A40*2*'Economic - Trolley'!$L$2*'Environmental costs'!$B$26</f>
        <v>1019895.3513622172</v>
      </c>
      <c r="W40" s="3">
        <f>'Financial - Trolley'!W40+'Economic - Trolley'!$A40*2*'Economic - Trolley'!$L$2*'Environmental costs'!$B$26</f>
        <v>1023814.756140786</v>
      </c>
      <c r="X40" s="3">
        <f>'Financial - Trolley'!X40+'Economic - Trolley'!$A40*2*'Economic - Trolley'!$L$2*'Environmental costs'!$B$26</f>
        <v>1027812.5490149262</v>
      </c>
      <c r="Y40" s="3">
        <f>'Financial - Trolley'!Y40+'Economic - Trolley'!$A40*2*'Economic - Trolley'!$L$2*'Environmental costs'!$B$26</f>
        <v>1031890.2977465491</v>
      </c>
      <c r="Z40" s="3">
        <f>'Financial - Trolley'!Z40+'Economic - Trolley'!$A40*2*'Economic - Trolley'!$L$2*'Environmental costs'!$B$26</f>
        <v>1036049.6014528044</v>
      </c>
      <c r="AA40" s="3">
        <f>'Financial - Trolley'!AA40+'Economic - Trolley'!$A40*2*'Economic - Trolley'!$L$2*'Environmental costs'!$B$26</f>
        <v>1040292.091233185</v>
      </c>
      <c r="AB40" s="3">
        <f>'Financial - Trolley'!AB40+'Economic - Trolley'!$A40*2*'Economic - Trolley'!$L$2*'Environmental costs'!$B$26</f>
        <v>1044619.430809173</v>
      </c>
      <c r="AC40" s="3">
        <f>'Financial - Trolley'!AC40+'Economic - Trolley'!$A40*2*'Economic - Trolley'!$L$2*'Environmental costs'!$B$26</f>
        <v>1049033.317176681</v>
      </c>
      <c r="AD40" s="3">
        <f>'Financial - Trolley'!AD40+'Economic - Trolley'!$A40*2*'Economic - Trolley'!$L$2*'Environmental costs'!$B$26</f>
        <v>1053535.4812715391</v>
      </c>
      <c r="AE40" s="3">
        <f>'Financial - Trolley'!AE40+'Economic - Trolley'!$A40*2*'Economic - Trolley'!$L$2*'Environmental costs'!$B$26</f>
        <v>1058127.6886482944</v>
      </c>
      <c r="AF40" s="3">
        <f>'Financial - Trolley'!AF40+'Economic - Trolley'!$A40*2*'Economic - Trolley'!$L$2*'Environmental costs'!$B$26</f>
        <v>407811.74017258472</v>
      </c>
    </row>
    <row r="41" spans="1:32" x14ac:dyDescent="0.25">
      <c r="A41">
        <v>410</v>
      </c>
      <c r="B41" s="2">
        <f t="shared" si="0"/>
        <v>14073921.995303862</v>
      </c>
      <c r="C41" s="3">
        <f>'Financial - Trolley'!C41+'Economic - Trolley'!$A41*2*'Economic - Trolley'!$L$2*'Environmental costs'!$B$26</f>
        <v>2851334.8116731937</v>
      </c>
      <c r="D41" s="3">
        <f>'Financial - Trolley'!D41+'Economic - Trolley'!$A41*2*'Economic - Trolley'!$L$2*'Environmental costs'!$B$26</f>
        <v>982663.90024462214</v>
      </c>
      <c r="E41" s="3">
        <f>'Financial - Trolley'!E41+'Economic - Trolley'!$A41*2*'Economic - Trolley'!$L$2*'Environmental costs'!$B$26</f>
        <v>985476.71344462212</v>
      </c>
      <c r="F41" s="3">
        <f>'Financial - Trolley'!F41+'Economic - Trolley'!$A41*2*'Economic - Trolley'!$L$2*'Environmental costs'!$B$26</f>
        <v>988345.78290862218</v>
      </c>
      <c r="G41" s="3">
        <f>'Financial - Trolley'!G41+'Economic - Trolley'!$A41*2*'Economic - Trolley'!$L$2*'Environmental costs'!$B$26</f>
        <v>991272.2337619022</v>
      </c>
      <c r="H41" s="3">
        <f>'Financial - Trolley'!H41+'Economic - Trolley'!$A41*2*'Economic - Trolley'!$L$2*'Environmental costs'!$B$26</f>
        <v>994257.21363224776</v>
      </c>
      <c r="I41" s="3">
        <f>'Financial - Trolley'!I41+'Economic - Trolley'!$A41*2*'Economic - Trolley'!$L$2*'Environmental costs'!$B$26</f>
        <v>997301.89310000034</v>
      </c>
      <c r="J41" s="3">
        <f>'Financial - Trolley'!J41+'Economic - Trolley'!$A41*2*'Economic - Trolley'!$L$2*'Environmental costs'!$B$26</f>
        <v>1000407.4661571078</v>
      </c>
      <c r="K41" s="3">
        <f>'Financial - Trolley'!K41+'Economic - Trolley'!$A41*2*'Economic - Trolley'!$L$2*'Environmental costs'!$B$26</f>
        <v>1003575.1506753576</v>
      </c>
      <c r="L41" s="3">
        <f>'Financial - Trolley'!L41+'Economic - Trolley'!$A41*2*'Economic - Trolley'!$L$2*'Environmental costs'!$B$26</f>
        <v>1006806.1888839722</v>
      </c>
      <c r="M41" s="3">
        <f>'Financial - Trolley'!M41+'Economic - Trolley'!$A41*2*'Economic - Trolley'!$L$2*'Environmental costs'!$B$26</f>
        <v>1010101.8478567592</v>
      </c>
      <c r="N41" s="3">
        <f>'Financial - Trolley'!N41+'Economic - Trolley'!$A41*2*'Economic - Trolley'!$L$2*'Environmental costs'!$B$26</f>
        <v>1013463.420009002</v>
      </c>
      <c r="O41" s="3">
        <f>'Financial - Trolley'!O41+'Economic - Trolley'!$A41*2*'Economic - Trolley'!$L$2*'Environmental costs'!$B$26</f>
        <v>1016892.2236042896</v>
      </c>
      <c r="P41" s="3">
        <f>'Financial - Trolley'!P41+'Economic - Trolley'!$A41*2*'Economic - Trolley'!$L$2*'Environmental costs'!$B$26</f>
        <v>1020389.6032714829</v>
      </c>
      <c r="Q41" s="3">
        <f>'Financial - Trolley'!Q41+'Economic - Trolley'!$A41*2*'Economic - Trolley'!$L$2*'Environmental costs'!$B$26</f>
        <v>1023956.9305320202</v>
      </c>
      <c r="R41" s="3">
        <f>'Financial - Trolley'!R41+'Economic - Trolley'!$A41*2*'Economic - Trolley'!$L$2*'Environmental costs'!$B$26</f>
        <v>1027595.604337768</v>
      </c>
      <c r="S41" s="3">
        <f>'Financial - Trolley'!S41+'Economic - Trolley'!$A41*2*'Economic - Trolley'!$L$2*'Environmental costs'!$B$26</f>
        <v>1031307.051619631</v>
      </c>
      <c r="T41" s="3">
        <f>'Financial - Trolley'!T41+'Economic - Trolley'!$A41*2*'Economic - Trolley'!$L$2*'Environmental costs'!$B$26</f>
        <v>1035092.7278471312</v>
      </c>
      <c r="U41" s="3">
        <f>'Financial - Trolley'!U41+'Economic - Trolley'!$A41*2*'Economic - Trolley'!$L$2*'Environmental costs'!$B$26</f>
        <v>1038954.1175991814</v>
      </c>
      <c r="V41" s="3">
        <f>'Financial - Trolley'!V41+'Economic - Trolley'!$A41*2*'Economic - Trolley'!$L$2*'Environmental costs'!$B$26</f>
        <v>1042892.7351462726</v>
      </c>
      <c r="W41" s="3">
        <f>'Financial - Trolley'!W41+'Economic - Trolley'!$A41*2*'Economic - Trolley'!$L$2*'Environmental costs'!$B$26</f>
        <v>1046910.1250443056</v>
      </c>
      <c r="X41" s="3">
        <f>'Financial - Trolley'!X41+'Economic - Trolley'!$A41*2*'Economic - Trolley'!$L$2*'Environmental costs'!$B$26</f>
        <v>1051007.8627402992</v>
      </c>
      <c r="Y41" s="3">
        <f>'Financial - Trolley'!Y41+'Economic - Trolley'!$A41*2*'Economic - Trolley'!$L$2*'Environmental costs'!$B$26</f>
        <v>1055187.5551902128</v>
      </c>
      <c r="Z41" s="3">
        <f>'Financial - Trolley'!Z41+'Economic - Trolley'!$A41*2*'Economic - Trolley'!$L$2*'Environmental costs'!$B$26</f>
        <v>1059450.8414891246</v>
      </c>
      <c r="AA41" s="3">
        <f>'Financial - Trolley'!AA41+'Economic - Trolley'!$A41*2*'Economic - Trolley'!$L$2*'Environmental costs'!$B$26</f>
        <v>1063799.3935140148</v>
      </c>
      <c r="AB41" s="3">
        <f>'Financial - Trolley'!AB41+'Economic - Trolley'!$A41*2*'Economic - Trolley'!$L$2*'Environmental costs'!$B$26</f>
        <v>1068234.9165794025</v>
      </c>
      <c r="AC41" s="3">
        <f>'Financial - Trolley'!AC41+'Economic - Trolley'!$A41*2*'Economic - Trolley'!$L$2*'Environmental costs'!$B$26</f>
        <v>1072759.150106098</v>
      </c>
      <c r="AD41" s="3">
        <f>'Financial - Trolley'!AD41+'Economic - Trolley'!$A41*2*'Economic - Trolley'!$L$2*'Environmental costs'!$B$26</f>
        <v>1077373.8683033276</v>
      </c>
      <c r="AE41" s="3">
        <f>'Financial - Trolley'!AE41+'Economic - Trolley'!$A41*2*'Economic - Trolley'!$L$2*'Environmental costs'!$B$26</f>
        <v>1082080.8808645017</v>
      </c>
      <c r="AF41" s="3">
        <f>'Financial - Trolley'!AF41+'Economic - Trolley'!$A41*2*'Economic - Trolley'!$L$2*'Environmental costs'!$B$26</f>
        <v>431882.03367689939</v>
      </c>
    </row>
    <row r="42" spans="1:32" x14ac:dyDescent="0.25">
      <c r="A42">
        <v>420</v>
      </c>
      <c r="B42" s="2">
        <f t="shared" si="0"/>
        <v>14343603.759885892</v>
      </c>
      <c r="C42" s="3">
        <f>'Financial - Trolley'!C42+'Economic - Trolley'!$A42*2*'Economic - Trolley'!$L$2*'Environmental costs'!$B$26</f>
        <v>2872795.9394840379</v>
      </c>
      <c r="D42" s="3">
        <f>'Financial - Trolley'!D42+'Economic - Trolley'!$A42*2*'Economic - Trolley'!$L$2*'Environmental costs'!$B$26</f>
        <v>1004192.2880554666</v>
      </c>
      <c r="E42" s="3">
        <f>'Financial - Trolley'!E42+'Economic - Trolley'!$A42*2*'Economic - Trolley'!$L$2*'Environmental costs'!$B$26</f>
        <v>1007073.7064554667</v>
      </c>
      <c r="F42" s="3">
        <f>'Financial - Trolley'!F42+'Economic - Trolley'!$A42*2*'Economic - Trolley'!$L$2*'Environmental costs'!$B$26</f>
        <v>1010012.7532234666</v>
      </c>
      <c r="G42" s="3">
        <f>'Financial - Trolley'!G42+'Economic - Trolley'!$A42*2*'Economic - Trolley'!$L$2*'Environmental costs'!$B$26</f>
        <v>1013010.5809268266</v>
      </c>
      <c r="H42" s="3">
        <f>'Financial - Trolley'!H42+'Economic - Trolley'!$A42*2*'Economic - Trolley'!$L$2*'Environmental costs'!$B$26</f>
        <v>1016068.3651842538</v>
      </c>
      <c r="I42" s="3">
        <f>'Financial - Trolley'!I42+'Economic - Trolley'!$A42*2*'Economic - Trolley'!$L$2*'Environmental costs'!$B$26</f>
        <v>1019187.3051268295</v>
      </c>
      <c r="J42" s="3">
        <f>'Financial - Trolley'!J42+'Economic - Trolley'!$A42*2*'Economic - Trolley'!$L$2*'Environmental costs'!$B$26</f>
        <v>1022368.6238682568</v>
      </c>
      <c r="K42" s="3">
        <f>'Financial - Trolley'!K42+'Economic - Trolley'!$A42*2*'Economic - Trolley'!$L$2*'Environmental costs'!$B$26</f>
        <v>1025613.5689845126</v>
      </c>
      <c r="L42" s="3">
        <f>'Financial - Trolley'!L42+'Economic - Trolley'!$A42*2*'Economic - Trolley'!$L$2*'Environmental costs'!$B$26</f>
        <v>1028923.4130030936</v>
      </c>
      <c r="M42" s="3">
        <f>'Financial - Trolley'!M42+'Economic - Trolley'!$A42*2*'Economic - Trolley'!$L$2*'Environmental costs'!$B$26</f>
        <v>1032299.4539020461</v>
      </c>
      <c r="N42" s="3">
        <f>'Financial - Trolley'!N42+'Economic - Trolley'!$A42*2*'Economic - Trolley'!$L$2*'Environmental costs'!$B$26</f>
        <v>1035743.0156189776</v>
      </c>
      <c r="O42" s="3">
        <f>'Financial - Trolley'!O42+'Economic - Trolley'!$A42*2*'Economic - Trolley'!$L$2*'Environmental costs'!$B$26</f>
        <v>1039255.4485702479</v>
      </c>
      <c r="P42" s="3">
        <f>'Financial - Trolley'!P42+'Economic - Trolley'!$A42*2*'Economic - Trolley'!$L$2*'Environmental costs'!$B$26</f>
        <v>1042838.1301805435</v>
      </c>
      <c r="Q42" s="3">
        <f>'Financial - Trolley'!Q42+'Economic - Trolley'!$A42*2*'Economic - Trolley'!$L$2*'Environmental costs'!$B$26</f>
        <v>1046492.4654230451</v>
      </c>
      <c r="R42" s="3">
        <f>'Financial - Trolley'!R42+'Economic - Trolley'!$A42*2*'Economic - Trolley'!$L$2*'Environmental costs'!$B$26</f>
        <v>1050219.8873703966</v>
      </c>
      <c r="S42" s="3">
        <f>'Financial - Trolley'!S42+'Economic - Trolley'!$A42*2*'Economic - Trolley'!$L$2*'Environmental costs'!$B$26</f>
        <v>1054021.8577566952</v>
      </c>
      <c r="T42" s="3">
        <f>'Financial - Trolley'!T42+'Economic - Trolley'!$A42*2*'Economic - Trolley'!$L$2*'Environmental costs'!$B$26</f>
        <v>1057899.8675507198</v>
      </c>
      <c r="U42" s="3">
        <f>'Financial - Trolley'!U42+'Economic - Trolley'!$A42*2*'Economic - Trolley'!$L$2*'Environmental costs'!$B$26</f>
        <v>1061855.437540625</v>
      </c>
      <c r="V42" s="3">
        <f>'Financial - Trolley'!V42+'Economic - Trolley'!$A42*2*'Economic - Trolley'!$L$2*'Environmental costs'!$B$26</f>
        <v>1065890.1189303282</v>
      </c>
      <c r="W42" s="3">
        <f>'Financial - Trolley'!W42+'Economic - Trolley'!$A42*2*'Economic - Trolley'!$L$2*'Environmental costs'!$B$26</f>
        <v>1070005.4939478254</v>
      </c>
      <c r="X42" s="3">
        <f>'Financial - Trolley'!X42+'Economic - Trolley'!$A42*2*'Economic - Trolley'!$L$2*'Environmental costs'!$B$26</f>
        <v>1074203.1764656724</v>
      </c>
      <c r="Y42" s="3">
        <f>'Financial - Trolley'!Y42+'Economic - Trolley'!$A42*2*'Economic - Trolley'!$L$2*'Environmental costs'!$B$26</f>
        <v>1078484.8126338767</v>
      </c>
      <c r="Z42" s="3">
        <f>'Financial - Trolley'!Z42+'Economic - Trolley'!$A42*2*'Economic - Trolley'!$L$2*'Environmental costs'!$B$26</f>
        <v>1082852.0815254448</v>
      </c>
      <c r="AA42" s="3">
        <f>'Financial - Trolley'!AA42+'Economic - Trolley'!$A42*2*'Economic - Trolley'!$L$2*'Environmental costs'!$B$26</f>
        <v>1087306.6957948443</v>
      </c>
      <c r="AB42" s="3">
        <f>'Financial - Trolley'!AB42+'Economic - Trolley'!$A42*2*'Economic - Trolley'!$L$2*'Environmental costs'!$B$26</f>
        <v>1091850.4023496318</v>
      </c>
      <c r="AC42" s="3">
        <f>'Financial - Trolley'!AC42+'Economic - Trolley'!$A42*2*'Economic - Trolley'!$L$2*'Environmental costs'!$B$26</f>
        <v>1096484.9830355153</v>
      </c>
      <c r="AD42" s="3">
        <f>'Financial - Trolley'!AD42+'Economic - Trolley'!$A42*2*'Economic - Trolley'!$L$2*'Environmental costs'!$B$26</f>
        <v>1101212.2553351161</v>
      </c>
      <c r="AE42" s="3">
        <f>'Financial - Trolley'!AE42+'Economic - Trolley'!$A42*2*'Economic - Trolley'!$L$2*'Environmental costs'!$B$26</f>
        <v>1106034.0730807092</v>
      </c>
      <c r="AF42" s="3">
        <f>'Financial - Trolley'!AF42+'Economic - Trolley'!$A42*2*'Economic - Trolley'!$L$2*'Environmental costs'!$B$26</f>
        <v>455952.327181214</v>
      </c>
    </row>
    <row r="43" spans="1:32" x14ac:dyDescent="0.25">
      <c r="A43">
        <v>430</v>
      </c>
      <c r="B43" s="2">
        <f t="shared" si="0"/>
        <v>14613285.524467915</v>
      </c>
      <c r="C43" s="3">
        <f>'Financial - Trolley'!C43+'Economic - Trolley'!$A43*2*'Economic - Trolley'!$L$2*'Environmental costs'!$B$26</f>
        <v>2894257.0672948821</v>
      </c>
      <c r="D43" s="3">
        <f>'Financial - Trolley'!D43+'Economic - Trolley'!$A43*2*'Economic - Trolley'!$L$2*'Environmental costs'!$B$26</f>
        <v>1025720.6758663111</v>
      </c>
      <c r="E43" s="3">
        <f>'Financial - Trolley'!E43+'Economic - Trolley'!$A43*2*'Economic - Trolley'!$L$2*'Environmental costs'!$B$26</f>
        <v>1028670.6994663111</v>
      </c>
      <c r="F43" s="3">
        <f>'Financial - Trolley'!F43+'Economic - Trolley'!$A43*2*'Economic - Trolley'!$L$2*'Environmental costs'!$B$26</f>
        <v>1031679.7235383111</v>
      </c>
      <c r="G43" s="3">
        <f>'Financial - Trolley'!G43+'Economic - Trolley'!$A43*2*'Economic - Trolley'!$L$2*'Environmental costs'!$B$26</f>
        <v>1034748.9280917511</v>
      </c>
      <c r="H43" s="3">
        <f>'Financial - Trolley'!H43+'Economic - Trolley'!$A43*2*'Economic - Trolley'!$L$2*'Environmental costs'!$B$26</f>
        <v>1037879.5167362599</v>
      </c>
      <c r="I43" s="3">
        <f>'Financial - Trolley'!I43+'Economic - Trolley'!$A43*2*'Economic - Trolley'!$L$2*'Environmental costs'!$B$26</f>
        <v>1041072.7171536589</v>
      </c>
      <c r="J43" s="3">
        <f>'Financial - Trolley'!J43+'Economic - Trolley'!$A43*2*'Economic - Trolley'!$L$2*'Environmental costs'!$B$26</f>
        <v>1044329.7815794058</v>
      </c>
      <c r="K43" s="3">
        <f>'Financial - Trolley'!K43+'Economic - Trolley'!$A43*2*'Economic - Trolley'!$L$2*'Environmental costs'!$B$26</f>
        <v>1047651.9872936676</v>
      </c>
      <c r="L43" s="3">
        <f>'Financial - Trolley'!L43+'Economic - Trolley'!$A43*2*'Economic - Trolley'!$L$2*'Environmental costs'!$B$26</f>
        <v>1051040.6371222148</v>
      </c>
      <c r="M43" s="3">
        <f>'Financial - Trolley'!M43+'Economic - Trolley'!$A43*2*'Economic - Trolley'!$L$2*'Environmental costs'!$B$26</f>
        <v>1054497.0599473328</v>
      </c>
      <c r="N43" s="3">
        <f>'Financial - Trolley'!N43+'Economic - Trolley'!$A43*2*'Economic - Trolley'!$L$2*'Environmental costs'!$B$26</f>
        <v>1058022.6112289533</v>
      </c>
      <c r="O43" s="3">
        <f>'Financial - Trolley'!O43+'Economic - Trolley'!$A43*2*'Economic - Trolley'!$L$2*'Environmental costs'!$B$26</f>
        <v>1061618.6735362061</v>
      </c>
      <c r="P43" s="3">
        <f>'Financial - Trolley'!P43+'Economic - Trolley'!$A43*2*'Economic - Trolley'!$L$2*'Environmental costs'!$B$26</f>
        <v>1065286.6570896041</v>
      </c>
      <c r="Q43" s="3">
        <f>'Financial - Trolley'!Q43+'Economic - Trolley'!$A43*2*'Economic - Trolley'!$L$2*'Environmental costs'!$B$26</f>
        <v>1069028.0003140699</v>
      </c>
      <c r="R43" s="3">
        <f>'Financial - Trolley'!R43+'Economic - Trolley'!$A43*2*'Economic - Trolley'!$L$2*'Environmental costs'!$B$26</f>
        <v>1072844.1704030251</v>
      </c>
      <c r="S43" s="3">
        <f>'Financial - Trolley'!S43+'Economic - Trolley'!$A43*2*'Economic - Trolley'!$L$2*'Environmental costs'!$B$26</f>
        <v>1076736.6638937593</v>
      </c>
      <c r="T43" s="3">
        <f>'Financial - Trolley'!T43+'Economic - Trolley'!$A43*2*'Economic - Trolley'!$L$2*'Environmental costs'!$B$26</f>
        <v>1080707.0072543083</v>
      </c>
      <c r="U43" s="3">
        <f>'Financial - Trolley'!U43+'Economic - Trolley'!$A43*2*'Economic - Trolley'!$L$2*'Environmental costs'!$B$26</f>
        <v>1084756.7574820681</v>
      </c>
      <c r="V43" s="3">
        <f>'Financial - Trolley'!V43+'Economic - Trolley'!$A43*2*'Economic - Trolley'!$L$2*'Environmental costs'!$B$26</f>
        <v>1088887.5027143834</v>
      </c>
      <c r="W43" s="3">
        <f>'Financial - Trolley'!W43+'Economic - Trolley'!$A43*2*'Economic - Trolley'!$L$2*'Environmental costs'!$B$26</f>
        <v>1093100.8628513447</v>
      </c>
      <c r="X43" s="3">
        <f>'Financial - Trolley'!X43+'Economic - Trolley'!$A43*2*'Economic - Trolley'!$L$2*'Environmental costs'!$B$26</f>
        <v>1097398.4901910455</v>
      </c>
      <c r="Y43" s="3">
        <f>'Financial - Trolley'!Y43+'Economic - Trolley'!$A43*2*'Economic - Trolley'!$L$2*'Environmental costs'!$B$26</f>
        <v>1101782.0700775401</v>
      </c>
      <c r="Z43" s="3">
        <f>'Financial - Trolley'!Z43+'Economic - Trolley'!$A43*2*'Economic - Trolley'!$L$2*'Environmental costs'!$B$26</f>
        <v>1106253.3215617647</v>
      </c>
      <c r="AA43" s="3">
        <f>'Financial - Trolley'!AA43+'Economic - Trolley'!$A43*2*'Economic - Trolley'!$L$2*'Environmental costs'!$B$26</f>
        <v>1110813.9980756738</v>
      </c>
      <c r="AB43" s="3">
        <f>'Financial - Trolley'!AB43+'Economic - Trolley'!$A43*2*'Economic - Trolley'!$L$2*'Environmental costs'!$B$26</f>
        <v>1115465.888119861</v>
      </c>
      <c r="AC43" s="3">
        <f>'Financial - Trolley'!AC43+'Economic - Trolley'!$A43*2*'Economic - Trolley'!$L$2*'Environmental costs'!$B$26</f>
        <v>1120210.8159649321</v>
      </c>
      <c r="AD43" s="3">
        <f>'Financial - Trolley'!AD43+'Economic - Trolley'!$A43*2*'Economic - Trolley'!$L$2*'Environmental costs'!$B$26</f>
        <v>1125050.6423669045</v>
      </c>
      <c r="AE43" s="3">
        <f>'Financial - Trolley'!AE43+'Economic - Trolley'!$A43*2*'Economic - Trolley'!$L$2*'Environmental costs'!$B$26</f>
        <v>1129987.2652969165</v>
      </c>
      <c r="AF43" s="3">
        <f>'Financial - Trolley'!AF43+'Economic - Trolley'!$A43*2*'Economic - Trolley'!$L$2*'Environmental costs'!$B$26</f>
        <v>480022.62068552861</v>
      </c>
    </row>
    <row r="44" spans="1:32" x14ac:dyDescent="0.25">
      <c r="A44">
        <v>440</v>
      </c>
      <c r="B44" s="2">
        <f t="shared" si="0"/>
        <v>14882967.289049955</v>
      </c>
      <c r="C44" s="3">
        <f>'Financial - Trolley'!C44+'Economic - Trolley'!$A44*2*'Economic - Trolley'!$L$2*'Environmental costs'!$B$26</f>
        <v>2915718.1951057268</v>
      </c>
      <c r="D44" s="3">
        <f>'Financial - Trolley'!D44+'Economic - Trolley'!$A44*2*'Economic - Trolley'!$L$2*'Environmental costs'!$B$26</f>
        <v>1047249.0636771555</v>
      </c>
      <c r="E44" s="3">
        <f>'Financial - Trolley'!E44+'Economic - Trolley'!$A44*2*'Economic - Trolley'!$L$2*'Environmental costs'!$B$26</f>
        <v>1050267.6924771555</v>
      </c>
      <c r="F44" s="3">
        <f>'Financial - Trolley'!F44+'Economic - Trolley'!$A44*2*'Economic - Trolley'!$L$2*'Environmental costs'!$B$26</f>
        <v>1053346.6938531555</v>
      </c>
      <c r="G44" s="3">
        <f>'Financial - Trolley'!G44+'Economic - Trolley'!$A44*2*'Economic - Trolley'!$L$2*'Environmental costs'!$B$26</f>
        <v>1056487.2752566757</v>
      </c>
      <c r="H44" s="3">
        <f>'Financial - Trolley'!H44+'Economic - Trolley'!$A44*2*'Economic - Trolley'!$L$2*'Environmental costs'!$B$26</f>
        <v>1059690.6682882658</v>
      </c>
      <c r="I44" s="3">
        <f>'Financial - Trolley'!I44+'Economic - Trolley'!$A44*2*'Economic - Trolley'!$L$2*'Environmental costs'!$B$26</f>
        <v>1062958.1291804882</v>
      </c>
      <c r="J44" s="3">
        <f>'Financial - Trolley'!J44+'Economic - Trolley'!$A44*2*'Economic - Trolley'!$L$2*'Environmental costs'!$B$26</f>
        <v>1066290.9392905547</v>
      </c>
      <c r="K44" s="3">
        <f>'Financial - Trolley'!K44+'Economic - Trolley'!$A44*2*'Economic - Trolley'!$L$2*'Environmental costs'!$B$26</f>
        <v>1069690.4056028228</v>
      </c>
      <c r="L44" s="3">
        <f>'Financial - Trolley'!L44+'Economic - Trolley'!$A44*2*'Economic - Trolley'!$L$2*'Environmental costs'!$B$26</f>
        <v>1073157.861241336</v>
      </c>
      <c r="M44" s="3">
        <f>'Financial - Trolley'!M44+'Economic - Trolley'!$A44*2*'Economic - Trolley'!$L$2*'Environmental costs'!$B$26</f>
        <v>1076694.6659926197</v>
      </c>
      <c r="N44" s="3">
        <f>'Financial - Trolley'!N44+'Economic - Trolley'!$A44*2*'Economic - Trolley'!$L$2*'Environmental costs'!$B$26</f>
        <v>1080302.2068389291</v>
      </c>
      <c r="O44" s="3">
        <f>'Financial - Trolley'!O44+'Economic - Trolley'!$A44*2*'Economic - Trolley'!$L$2*'Environmental costs'!$B$26</f>
        <v>1083981.8985021645</v>
      </c>
      <c r="P44" s="3">
        <f>'Financial - Trolley'!P44+'Economic - Trolley'!$A44*2*'Economic - Trolley'!$L$2*'Environmental costs'!$B$26</f>
        <v>1087735.1839986646</v>
      </c>
      <c r="Q44" s="3">
        <f>'Financial - Trolley'!Q44+'Economic - Trolley'!$A44*2*'Economic - Trolley'!$L$2*'Environmental costs'!$B$26</f>
        <v>1091563.5352050948</v>
      </c>
      <c r="R44" s="3">
        <f>'Financial - Trolley'!R44+'Economic - Trolley'!$A44*2*'Economic - Trolley'!$L$2*'Environmental costs'!$B$26</f>
        <v>1095468.4534356536</v>
      </c>
      <c r="S44" s="3">
        <f>'Financial - Trolley'!S44+'Economic - Trolley'!$A44*2*'Economic - Trolley'!$L$2*'Environmental costs'!$B$26</f>
        <v>1099451.4700308237</v>
      </c>
      <c r="T44" s="3">
        <f>'Financial - Trolley'!T44+'Economic - Trolley'!$A44*2*'Economic - Trolley'!$L$2*'Environmental costs'!$B$26</f>
        <v>1103514.1469578971</v>
      </c>
      <c r="U44" s="3">
        <f>'Financial - Trolley'!U44+'Economic - Trolley'!$A44*2*'Economic - Trolley'!$L$2*'Environmental costs'!$B$26</f>
        <v>1107658.0774235118</v>
      </c>
      <c r="V44" s="3">
        <f>'Financial - Trolley'!V44+'Economic - Trolley'!$A44*2*'Economic - Trolley'!$L$2*'Environmental costs'!$B$26</f>
        <v>1111884.8864984389</v>
      </c>
      <c r="W44" s="3">
        <f>'Financial - Trolley'!W44+'Economic - Trolley'!$A44*2*'Economic - Trolley'!$L$2*'Environmental costs'!$B$26</f>
        <v>1116196.2317548646</v>
      </c>
      <c r="X44" s="3">
        <f>'Financial - Trolley'!X44+'Economic - Trolley'!$A44*2*'Economic - Trolley'!$L$2*'Environmental costs'!$B$26</f>
        <v>1120593.8039164187</v>
      </c>
      <c r="Y44" s="3">
        <f>'Financial - Trolley'!Y44+'Economic - Trolley'!$A44*2*'Economic - Trolley'!$L$2*'Environmental costs'!$B$26</f>
        <v>1125079.327521204</v>
      </c>
      <c r="Z44" s="3">
        <f>'Financial - Trolley'!Z44+'Economic - Trolley'!$A44*2*'Economic - Trolley'!$L$2*'Environmental costs'!$B$26</f>
        <v>1129654.5615980849</v>
      </c>
      <c r="AA44" s="3">
        <f>'Financial - Trolley'!AA44+'Economic - Trolley'!$A44*2*'Economic - Trolley'!$L$2*'Environmental costs'!$B$26</f>
        <v>1134321.3003565036</v>
      </c>
      <c r="AB44" s="3">
        <f>'Financial - Trolley'!AB44+'Economic - Trolley'!$A44*2*'Economic - Trolley'!$L$2*'Environmental costs'!$B$26</f>
        <v>1139081.3738900905</v>
      </c>
      <c r="AC44" s="3">
        <f>'Financial - Trolley'!AC44+'Economic - Trolley'!$A44*2*'Economic - Trolley'!$L$2*'Environmental costs'!$B$26</f>
        <v>1143936.6488943491</v>
      </c>
      <c r="AD44" s="3">
        <f>'Financial - Trolley'!AD44+'Economic - Trolley'!$A44*2*'Economic - Trolley'!$L$2*'Environmental costs'!$B$26</f>
        <v>1148889.029398693</v>
      </c>
      <c r="AE44" s="3">
        <f>'Financial - Trolley'!AE44+'Economic - Trolley'!$A44*2*'Economic - Trolley'!$L$2*'Environmental costs'!$B$26</f>
        <v>1153940.4575131238</v>
      </c>
      <c r="AF44" s="3">
        <f>'Financial - Trolley'!AF44+'Economic - Trolley'!$A44*2*'Economic - Trolley'!$L$2*'Environmental costs'!$B$26</f>
        <v>504092.91418984334</v>
      </c>
    </row>
    <row r="45" spans="1:32" x14ac:dyDescent="0.25">
      <c r="A45">
        <v>450</v>
      </c>
      <c r="B45" s="2">
        <f t="shared" si="0"/>
        <v>15152649.053631986</v>
      </c>
      <c r="C45" s="3">
        <f>'Financial - Trolley'!C45+'Economic - Trolley'!$A45*2*'Economic - Trolley'!$L$2*'Environmental costs'!$B$26</f>
        <v>2937179.3229165715</v>
      </c>
      <c r="D45" s="3">
        <f>'Financial - Trolley'!D45+'Economic - Trolley'!$A45*2*'Economic - Trolley'!$L$2*'Environmental costs'!$B$26</f>
        <v>1068777.4514879999</v>
      </c>
      <c r="E45" s="3">
        <f>'Financial - Trolley'!E45+'Economic - Trolley'!$A45*2*'Economic - Trolley'!$L$2*'Environmental costs'!$B$26</f>
        <v>1071864.685488</v>
      </c>
      <c r="F45" s="3">
        <f>'Financial - Trolley'!F45+'Economic - Trolley'!$A45*2*'Economic - Trolley'!$L$2*'Environmental costs'!$B$26</f>
        <v>1075013.664168</v>
      </c>
      <c r="G45" s="3">
        <f>'Financial - Trolley'!G45+'Economic - Trolley'!$A45*2*'Economic - Trolley'!$L$2*'Environmental costs'!$B$26</f>
        <v>1078225.6224215999</v>
      </c>
      <c r="H45" s="3">
        <f>'Financial - Trolley'!H45+'Economic - Trolley'!$A45*2*'Economic - Trolley'!$L$2*'Environmental costs'!$B$26</f>
        <v>1081501.819840272</v>
      </c>
      <c r="I45" s="3">
        <f>'Financial - Trolley'!I45+'Economic - Trolley'!$A45*2*'Economic - Trolley'!$L$2*'Environmental costs'!$B$26</f>
        <v>1084843.5412073175</v>
      </c>
      <c r="J45" s="3">
        <f>'Financial - Trolley'!J45+'Economic - Trolley'!$A45*2*'Economic - Trolley'!$L$2*'Environmental costs'!$B$26</f>
        <v>1088252.0970017037</v>
      </c>
      <c r="K45" s="3">
        <f>'Financial - Trolley'!K45+'Economic - Trolley'!$A45*2*'Economic - Trolley'!$L$2*'Environmental costs'!$B$26</f>
        <v>1091728.8239119779</v>
      </c>
      <c r="L45" s="3">
        <f>'Financial - Trolley'!L45+'Economic - Trolley'!$A45*2*'Economic - Trolley'!$L$2*'Environmental costs'!$B$26</f>
        <v>1095275.0853604574</v>
      </c>
      <c r="M45" s="3">
        <f>'Financial - Trolley'!M45+'Economic - Trolley'!$A45*2*'Economic - Trolley'!$L$2*'Environmental costs'!$B$26</f>
        <v>1098892.2720379066</v>
      </c>
      <c r="N45" s="3">
        <f>'Financial - Trolley'!N45+'Economic - Trolley'!$A45*2*'Economic - Trolley'!$L$2*'Environmental costs'!$B$26</f>
        <v>1102581.8024489046</v>
      </c>
      <c r="O45" s="3">
        <f>'Financial - Trolley'!O45+'Economic - Trolley'!$A45*2*'Economic - Trolley'!$L$2*'Environmental costs'!$B$26</f>
        <v>1106345.1234681227</v>
      </c>
      <c r="P45" s="3">
        <f>'Financial - Trolley'!P45+'Economic - Trolley'!$A45*2*'Economic - Trolley'!$L$2*'Environmental costs'!$B$26</f>
        <v>1110183.7109077252</v>
      </c>
      <c r="Q45" s="3">
        <f>'Financial - Trolley'!Q45+'Economic - Trolley'!$A45*2*'Economic - Trolley'!$L$2*'Environmental costs'!$B$26</f>
        <v>1114099.0700961198</v>
      </c>
      <c r="R45" s="3">
        <f>'Financial - Trolley'!R45+'Economic - Trolley'!$A45*2*'Economic - Trolley'!$L$2*'Environmental costs'!$B$26</f>
        <v>1118092.7364682821</v>
      </c>
      <c r="S45" s="3">
        <f>'Financial - Trolley'!S45+'Economic - Trolley'!$A45*2*'Economic - Trolley'!$L$2*'Environmental costs'!$B$26</f>
        <v>1122166.2761678877</v>
      </c>
      <c r="T45" s="3">
        <f>'Financial - Trolley'!T45+'Economic - Trolley'!$A45*2*'Economic - Trolley'!$L$2*'Environmental costs'!$B$26</f>
        <v>1126321.2866614854</v>
      </c>
      <c r="U45" s="3">
        <f>'Financial - Trolley'!U45+'Economic - Trolley'!$A45*2*'Economic - Trolley'!$L$2*'Environmental costs'!$B$26</f>
        <v>1130559.3973649552</v>
      </c>
      <c r="V45" s="3">
        <f>'Financial - Trolley'!V45+'Economic - Trolley'!$A45*2*'Economic - Trolley'!$L$2*'Environmental costs'!$B$26</f>
        <v>1134882.2702824944</v>
      </c>
      <c r="W45" s="3">
        <f>'Financial - Trolley'!W45+'Economic - Trolley'!$A45*2*'Economic - Trolley'!$L$2*'Environmental costs'!$B$26</f>
        <v>1139291.6006583842</v>
      </c>
      <c r="X45" s="3">
        <f>'Financial - Trolley'!X45+'Economic - Trolley'!$A45*2*'Economic - Trolley'!$L$2*'Environmental costs'!$B$26</f>
        <v>1143789.1176417919</v>
      </c>
      <c r="Y45" s="3">
        <f>'Financial - Trolley'!Y45+'Economic - Trolley'!$A45*2*'Economic - Trolley'!$L$2*'Environmental costs'!$B$26</f>
        <v>1148376.5849648677</v>
      </c>
      <c r="Z45" s="3">
        <f>'Financial - Trolley'!Z45+'Economic - Trolley'!$A45*2*'Economic - Trolley'!$L$2*'Environmental costs'!$B$26</f>
        <v>1153055.801634405</v>
      </c>
      <c r="AA45" s="3">
        <f>'Financial - Trolley'!AA45+'Economic - Trolley'!$A45*2*'Economic - Trolley'!$L$2*'Environmental costs'!$B$26</f>
        <v>1157828.6026373331</v>
      </c>
      <c r="AB45" s="3">
        <f>'Financial - Trolley'!AB45+'Economic - Trolley'!$A45*2*'Economic - Trolley'!$L$2*'Environmental costs'!$B$26</f>
        <v>1162696.8596603198</v>
      </c>
      <c r="AC45" s="3">
        <f>'Financial - Trolley'!AC45+'Economic - Trolley'!$A45*2*'Economic - Trolley'!$L$2*'Environmental costs'!$B$26</f>
        <v>1167662.4818237661</v>
      </c>
      <c r="AD45" s="3">
        <f>'Financial - Trolley'!AD45+'Economic - Trolley'!$A45*2*'Economic - Trolley'!$L$2*'Environmental costs'!$B$26</f>
        <v>1172727.4164304815</v>
      </c>
      <c r="AE45" s="3">
        <f>'Financial - Trolley'!AE45+'Economic - Trolley'!$A45*2*'Economic - Trolley'!$L$2*'Environmental costs'!$B$26</f>
        <v>1177893.6497293313</v>
      </c>
      <c r="AF45" s="3">
        <f>'Financial - Trolley'!AF45+'Economic - Trolley'!$A45*2*'Economic - Trolley'!$L$2*'Environmental costs'!$B$26</f>
        <v>528163.20769415796</v>
      </c>
    </row>
    <row r="46" spans="1:32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>
        <f>'Results - Economic'!C46</f>
        <v>467.9600877428748</v>
      </c>
      <c r="B48" s="2">
        <f t="shared" si="0"/>
        <v>15636999.86908664</v>
      </c>
      <c r="C48" s="3">
        <f>'Financial - Trolley'!C49+'Economic - Trolley'!$A48*2*'Economic - Trolley'!$L$2*'Environmental costs'!$B$26</f>
        <v>2975723.696770953</v>
      </c>
      <c r="D48" s="3">
        <f>'Financial - Trolley'!D49+'Economic - Trolley'!$A48*2*'Economic - Trolley'!$L$2*'Environmental costs'!$B$26</f>
        <v>1107442.6248925403</v>
      </c>
      <c r="E48" s="3">
        <f>'Financial - Trolley'!E49+'Economic - Trolley'!$A48*2*'Economic - Trolley'!$L$2*'Environmental costs'!$B$26</f>
        <v>1110653.074433702</v>
      </c>
      <c r="F48" s="3">
        <f>'Financial - Trolley'!F49+'Economic - Trolley'!$A48*2*'Economic - Trolley'!$L$2*'Environmental costs'!$B$26</f>
        <v>1113927.7329656871</v>
      </c>
      <c r="G48" s="3">
        <f>'Financial - Trolley'!G49+'Economic - Trolley'!$A48*2*'Economic - Trolley'!$L$2*'Environmental costs'!$B$26</f>
        <v>1117267.8846683116</v>
      </c>
      <c r="H48" s="3">
        <f>'Financial - Trolley'!H49+'Economic - Trolley'!$A48*2*'Economic - Trolley'!$L$2*'Environmental costs'!$B$26</f>
        <v>1120674.8394049888</v>
      </c>
      <c r="I48" s="3">
        <f>'Financial - Trolley'!I49+'Economic - Trolley'!$A48*2*'Economic - Trolley'!$L$2*'Environmental costs'!$B$26</f>
        <v>1124149.9332363997</v>
      </c>
      <c r="J48" s="3">
        <f>'Financial - Trolley'!J49+'Economic - Trolley'!$A48*2*'Economic - Trolley'!$L$2*'Environmental costs'!$B$26</f>
        <v>1127694.5289444386</v>
      </c>
      <c r="K48" s="3">
        <f>'Financial - Trolley'!K49+'Economic - Trolley'!$A48*2*'Economic - Trolley'!$L$2*'Environmental costs'!$B$26</f>
        <v>1131310.0165666381</v>
      </c>
      <c r="L48" s="3">
        <f>'Financial - Trolley'!L49+'Economic - Trolley'!$A48*2*'Economic - Trolley'!$L$2*'Environmental costs'!$B$26</f>
        <v>1134997.813941282</v>
      </c>
      <c r="M48" s="3">
        <f>'Financial - Trolley'!M49+'Economic - Trolley'!$A48*2*'Economic - Trolley'!$L$2*'Environmental costs'!$B$26</f>
        <v>1138759.3672634184</v>
      </c>
      <c r="N48" s="3">
        <f>'Financial - Trolley'!N49+'Economic - Trolley'!$A48*2*'Economic - Trolley'!$L$2*'Environmental costs'!$B$26</f>
        <v>1142596.1516519978</v>
      </c>
      <c r="O48" s="3">
        <f>'Financial - Trolley'!O49+'Economic - Trolley'!$A48*2*'Economic - Trolley'!$L$2*'Environmental costs'!$B$26</f>
        <v>1146509.6717283486</v>
      </c>
      <c r="P48" s="3">
        <f>'Financial - Trolley'!P49+'Economic - Trolley'!$A48*2*'Economic - Trolley'!$L$2*'Environmental costs'!$B$26</f>
        <v>1150501.4622062265</v>
      </c>
      <c r="Q48" s="3">
        <f>'Financial - Trolley'!Q49+'Economic - Trolley'!$A48*2*'Economic - Trolley'!$L$2*'Environmental costs'!$B$26</f>
        <v>1154573.0884936622</v>
      </c>
      <c r="R48" s="3">
        <f>'Financial - Trolley'!R49+'Economic - Trolley'!$A48*2*'Economic - Trolley'!$L$2*'Environmental costs'!$B$26</f>
        <v>1158726.1473068462</v>
      </c>
      <c r="S48" s="3">
        <f>'Financial - Trolley'!S49+'Economic - Trolley'!$A48*2*'Economic - Trolley'!$L$2*'Environmental costs'!$B$26</f>
        <v>1162962.2672962942</v>
      </c>
      <c r="T48" s="3">
        <f>'Financial - Trolley'!T49+'Economic - Trolley'!$A48*2*'Economic - Trolley'!$L$2*'Environmental costs'!$B$26</f>
        <v>1167283.1096855309</v>
      </c>
      <c r="U48" s="3">
        <f>'Financial - Trolley'!U49+'Economic - Trolley'!$A48*2*'Economic - Trolley'!$L$2*'Environmental costs'!$B$26</f>
        <v>1171690.3689225526</v>
      </c>
      <c r="V48" s="3">
        <f>'Financial - Trolley'!V49+'Economic - Trolley'!$A48*2*'Economic - Trolley'!$L$2*'Environmental costs'!$B$26</f>
        <v>1176185.7733443144</v>
      </c>
      <c r="W48" s="3">
        <f>'Financial - Trolley'!W49+'Economic - Trolley'!$A48*2*'Economic - Trolley'!$L$2*'Environmental costs'!$B$26</f>
        <v>1180771.0858545117</v>
      </c>
      <c r="X48" s="3">
        <f>'Financial - Trolley'!X49+'Economic - Trolley'!$A48*2*'Economic - Trolley'!$L$2*'Environmental costs'!$B$26</f>
        <v>1185448.1046149128</v>
      </c>
      <c r="Y48" s="3">
        <f>'Financial - Trolley'!Y49+'Economic - Trolley'!$A48*2*'Economic - Trolley'!$L$2*'Environmental costs'!$B$26</f>
        <v>1190218.6637505221</v>
      </c>
      <c r="Z48" s="3">
        <f>'Financial - Trolley'!Z49+'Economic - Trolley'!$A48*2*'Economic - Trolley'!$L$2*'Environmental costs'!$B$26</f>
        <v>1195084.6340688434</v>
      </c>
      <c r="AA48" s="3">
        <f>'Financial - Trolley'!AA49+'Economic - Trolley'!$A48*2*'Economic - Trolley'!$L$2*'Environmental costs'!$B$26</f>
        <v>1200047.9237935313</v>
      </c>
      <c r="AB48" s="3">
        <f>'Financial - Trolley'!AB49+'Economic - Trolley'!$A48*2*'Economic - Trolley'!$L$2*'Environmental costs'!$B$26</f>
        <v>1205110.4793127128</v>
      </c>
      <c r="AC48" s="3">
        <f>'Financial - Trolley'!AC49+'Economic - Trolley'!$A48*2*'Economic - Trolley'!$L$2*'Environmental costs'!$B$26</f>
        <v>1210274.2859422781</v>
      </c>
      <c r="AD48" s="3">
        <f>'Financial - Trolley'!AD49+'Economic - Trolley'!$A48*2*'Economic - Trolley'!$L$2*'Environmental costs'!$B$26</f>
        <v>1215541.3687044345</v>
      </c>
      <c r="AE48" s="3">
        <f>'Financial - Trolley'!AE49+'Economic - Trolley'!$A48*2*'Economic - Trolley'!$L$2*'Environmental costs'!$B$26</f>
        <v>1220913.7931218343</v>
      </c>
      <c r="AF48" s="3">
        <f>'Financial - Trolley'!AF49+'Economic - Trolley'!$A48*2*'Economic - Trolley'!$L$2*'Environmental costs'!$B$26</f>
        <v>571393.66602758202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I4" sqref="I4:I8"/>
    </sheetView>
  </sheetViews>
  <sheetFormatPr baseColWidth="10" defaultColWidth="9.140625" defaultRowHeight="15" x14ac:dyDescent="0.25"/>
  <cols>
    <col min="1" max="1" width="13.28515625" bestFit="1" customWidth="1"/>
  </cols>
  <sheetData>
    <row r="2" spans="1:9" x14ac:dyDescent="0.25">
      <c r="B2" s="24">
        <v>100</v>
      </c>
      <c r="C2" s="24"/>
      <c r="D2" s="24">
        <v>200</v>
      </c>
      <c r="E2" s="24"/>
      <c r="F2" s="24">
        <v>300</v>
      </c>
      <c r="G2" s="24"/>
      <c r="H2" s="24">
        <v>400</v>
      </c>
      <c r="I2" s="24"/>
    </row>
    <row r="3" spans="1:9" x14ac:dyDescent="0.25">
      <c r="B3" t="s">
        <v>66</v>
      </c>
      <c r="C3" t="s">
        <v>67</v>
      </c>
      <c r="D3" t="s">
        <v>66</v>
      </c>
      <c r="E3" t="s">
        <v>67</v>
      </c>
      <c r="F3" t="s">
        <v>66</v>
      </c>
      <c r="G3" t="s">
        <v>67</v>
      </c>
      <c r="H3" t="s">
        <v>66</v>
      </c>
      <c r="I3" t="s">
        <v>67</v>
      </c>
    </row>
    <row r="4" spans="1:9" x14ac:dyDescent="0.25">
      <c r="A4" t="s">
        <v>68</v>
      </c>
      <c r="C4" s="2">
        <f>'Trolley - infra'!B4</f>
        <v>3016969.6474406091</v>
      </c>
      <c r="E4" s="2">
        <f>'Trolley - infra'!B5</f>
        <v>3016969.6474406091</v>
      </c>
      <c r="G4" s="2">
        <f>'Trolley - infra'!B6</f>
        <v>3016969.6474406091</v>
      </c>
      <c r="I4" s="2">
        <f>'Trolley - infra'!B7</f>
        <v>3016969.6474406091</v>
      </c>
    </row>
    <row r="5" spans="1:9" x14ac:dyDescent="0.25">
      <c r="A5" t="s">
        <v>69</v>
      </c>
      <c r="B5" s="2">
        <f>'Bus - Vehicle'!B4</f>
        <v>1620062.5697761022</v>
      </c>
      <c r="C5" s="2">
        <f>'Trolley - vehicle'!B4</f>
        <v>1630374.6993184073</v>
      </c>
      <c r="D5" s="2">
        <f>'Bus - Vehicle'!B5</f>
        <v>3240125.1395522044</v>
      </c>
      <c r="E5" s="2">
        <f>'Trolley - vehicle'!B5</f>
        <v>3260749.3986368147</v>
      </c>
      <c r="F5" s="2">
        <f>'Bus - Vehicle'!B6</f>
        <v>4860187.7093283078</v>
      </c>
      <c r="G5" s="2">
        <f>'Trolley - vehicle'!B6</f>
        <v>4891124.0979552213</v>
      </c>
      <c r="H5" s="2">
        <f>'Bus - Vehicle'!B7</f>
        <v>6480250.2791044088</v>
      </c>
      <c r="I5" s="2">
        <f>'Trolley - vehicle'!B7</f>
        <v>6521498.7972736293</v>
      </c>
    </row>
    <row r="6" spans="1:9" x14ac:dyDescent="0.25">
      <c r="A6" t="s">
        <v>15</v>
      </c>
      <c r="B6" s="2">
        <f>'Bus - Energy'!B4</f>
        <v>1727270.2922212626</v>
      </c>
      <c r="C6" s="2">
        <f>'Trolley - energy'!B4</f>
        <v>496373.78626456426</v>
      </c>
      <c r="D6" s="2">
        <f>'Bus - Energy'!B5</f>
        <v>3454540.5844425252</v>
      </c>
      <c r="E6" s="2">
        <f>'Trolley - energy'!B5</f>
        <v>992747.57252912852</v>
      </c>
      <c r="F6" s="2">
        <f>'Bus - Energy'!B6</f>
        <v>5181810.8766637873</v>
      </c>
      <c r="G6" s="2">
        <f>'Trolley - energy'!B6</f>
        <v>1489121.3587936931</v>
      </c>
      <c r="H6" s="2">
        <f>'Bus - Energy'!B7</f>
        <v>6909081.1688850503</v>
      </c>
      <c r="I6" s="2">
        <f>'Trolley - energy'!B7</f>
        <v>1985495.145058257</v>
      </c>
    </row>
    <row r="7" spans="1:9" x14ac:dyDescent="0.25">
      <c r="A7" t="s">
        <v>71</v>
      </c>
      <c r="B7" s="2">
        <f>'Bus - emission'!B4</f>
        <v>393225.23643922876</v>
      </c>
      <c r="C7" s="2">
        <f>'Trolley - emission'!B4</f>
        <v>535636.55441537709</v>
      </c>
      <c r="D7" s="2">
        <f>'Bus - emission'!B5</f>
        <v>786450.47287845751</v>
      </c>
      <c r="E7" s="2">
        <f>'Trolley - emission'!B5</f>
        <v>1071273.1088307542</v>
      </c>
      <c r="F7" s="2">
        <f>'Bus - emission'!B6</f>
        <v>1179675.709317686</v>
      </c>
      <c r="G7" s="2">
        <f>'Trolley - emission'!B6</f>
        <v>1606909.6632461315</v>
      </c>
      <c r="H7" s="2">
        <f>'Bus - emission'!B7</f>
        <v>1572900.945756915</v>
      </c>
      <c r="I7" s="2">
        <f>'Trolley - emission'!B7</f>
        <v>2142546.2176615084</v>
      </c>
    </row>
    <row r="8" spans="1:9" x14ac:dyDescent="0.25">
      <c r="A8" t="s">
        <v>70</v>
      </c>
      <c r="B8" s="2">
        <f>'Bus - noise'!B4</f>
        <v>172163.02910977986</v>
      </c>
      <c r="C8" s="2">
        <f>'Trolley - noise'!B4</f>
        <v>34432.605821955971</v>
      </c>
      <c r="D8" s="2">
        <f>'Bus - noise'!B5</f>
        <v>344326.05821955972</v>
      </c>
      <c r="E8" s="2">
        <f>'Trolley - noise'!B5</f>
        <v>68865.211643911942</v>
      </c>
      <c r="F8" s="2">
        <f>'Bus - noise'!B6</f>
        <v>516489.08732933959</v>
      </c>
      <c r="G8" s="2">
        <f>'Trolley - noise'!B6</f>
        <v>103297.81746586792</v>
      </c>
      <c r="H8" s="2">
        <f>'Bus - noise'!B7</f>
        <v>688652.11643911945</v>
      </c>
      <c r="I8" s="2">
        <f>'Trolley - noise'!B7</f>
        <v>137730.42328782388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6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6.42578125" bestFit="1" customWidth="1"/>
    <col min="2" max="2" width="12" bestFit="1" customWidth="1"/>
  </cols>
  <sheetData>
    <row r="3" spans="1:8" x14ac:dyDescent="0.25">
      <c r="A3" s="1" t="s">
        <v>61</v>
      </c>
      <c r="B3" s="1" t="s">
        <v>0</v>
      </c>
      <c r="C3" s="1" t="s">
        <v>1</v>
      </c>
      <c r="D3" s="1" t="s">
        <v>6</v>
      </c>
      <c r="E3" s="1" t="s">
        <v>2</v>
      </c>
      <c r="F3" s="1" t="s">
        <v>3</v>
      </c>
    </row>
    <row r="4" spans="1:8" x14ac:dyDescent="0.25">
      <c r="A4" t="s">
        <v>4</v>
      </c>
      <c r="B4" s="15">
        <v>0.04</v>
      </c>
      <c r="C4" s="15">
        <v>0.11</v>
      </c>
      <c r="D4" s="15">
        <v>2.83</v>
      </c>
      <c r="E4" s="15">
        <v>0.03</v>
      </c>
      <c r="F4" s="15">
        <v>1400</v>
      </c>
    </row>
    <row r="5" spans="1:8" x14ac:dyDescent="0.25">
      <c r="A5" t="s">
        <v>47</v>
      </c>
      <c r="B5" s="15">
        <v>8.5999999999999993E-2</v>
      </c>
      <c r="C5" s="15">
        <v>0</v>
      </c>
      <c r="D5" s="15">
        <v>1.8220000000000001</v>
      </c>
      <c r="E5" s="15">
        <v>0.22</v>
      </c>
      <c r="F5" s="15">
        <v>811.3</v>
      </c>
    </row>
    <row r="6" spans="1:8" x14ac:dyDescent="0.25">
      <c r="A6" t="s">
        <v>48</v>
      </c>
      <c r="B6" s="15">
        <f>B5*$B8</f>
        <v>0.16339999999999999</v>
      </c>
      <c r="C6" s="15">
        <f t="shared" ref="C6:F6" si="0">C5*$B8</f>
        <v>0</v>
      </c>
      <c r="D6" s="15">
        <f t="shared" si="0"/>
        <v>3.4617999999999998</v>
      </c>
      <c r="E6" s="15">
        <f t="shared" si="0"/>
        <v>0.41799999999999998</v>
      </c>
      <c r="F6" s="15">
        <f t="shared" si="0"/>
        <v>1541.4699999999998</v>
      </c>
    </row>
    <row r="8" spans="1:8" x14ac:dyDescent="0.25">
      <c r="A8" t="s">
        <v>5</v>
      </c>
      <c r="B8">
        <f>'Financial costs'!B24/100</f>
        <v>1.9</v>
      </c>
      <c r="C8" t="s">
        <v>53</v>
      </c>
    </row>
    <row r="10" spans="1:8" x14ac:dyDescent="0.25">
      <c r="A10" t="s">
        <v>51</v>
      </c>
      <c r="B10" s="16">
        <f>0.01/1000</f>
        <v>1.0000000000000001E-5</v>
      </c>
      <c r="C10" s="16">
        <v>1E-3</v>
      </c>
      <c r="D10" s="16">
        <v>4.4000000000000003E-3</v>
      </c>
      <c r="E10" s="16">
        <f>89.31/1000</f>
        <v>8.931E-2</v>
      </c>
      <c r="F10" s="16">
        <f>0.087/1000</f>
        <v>8.7000000000000001E-5</v>
      </c>
    </row>
    <row r="11" spans="1:8" x14ac:dyDescent="0.25">
      <c r="H11" t="s">
        <v>52</v>
      </c>
    </row>
    <row r="12" spans="1:8" x14ac:dyDescent="0.25">
      <c r="A12" t="s">
        <v>50</v>
      </c>
      <c r="B12" s="17">
        <f t="shared" ref="B12:E12" si="1">B10*B4</f>
        <v>4.0000000000000003E-7</v>
      </c>
      <c r="C12" s="17">
        <f t="shared" si="1"/>
        <v>1.1E-4</v>
      </c>
      <c r="D12" s="17">
        <f t="shared" si="1"/>
        <v>1.2452000000000001E-2</v>
      </c>
      <c r="E12" s="17">
        <f t="shared" si="1"/>
        <v>2.6792999999999999E-3</v>
      </c>
      <c r="F12" s="17">
        <f t="shared" ref="F12" si="2">F10*F4</f>
        <v>0.12180000000000001</v>
      </c>
      <c r="H12">
        <f>SUM(B12:F12)</f>
        <v>0.13704170000000002</v>
      </c>
    </row>
    <row r="13" spans="1:8" x14ac:dyDescent="0.25">
      <c r="A13" t="s">
        <v>49</v>
      </c>
      <c r="B13" s="17">
        <f t="shared" ref="B13:E13" si="3">B10*B6</f>
        <v>1.6339999999999999E-6</v>
      </c>
      <c r="C13" s="17">
        <f t="shared" si="3"/>
        <v>0</v>
      </c>
      <c r="D13" s="17">
        <f t="shared" si="3"/>
        <v>1.5231919999999999E-2</v>
      </c>
      <c r="E13" s="17">
        <f t="shared" si="3"/>
        <v>3.7331579999999996E-2</v>
      </c>
      <c r="F13" s="17">
        <f t="shared" ref="F13" si="4">F10*F6</f>
        <v>0.13410788999999998</v>
      </c>
      <c r="H13">
        <f>SUM(B13:F13)*(1-B15)</f>
        <v>0.18667302399999997</v>
      </c>
    </row>
    <row r="15" spans="1:8" x14ac:dyDescent="0.25">
      <c r="A15" t="s">
        <v>54</v>
      </c>
      <c r="B15" s="13">
        <v>0</v>
      </c>
    </row>
    <row r="17" spans="1:2" x14ac:dyDescent="0.25">
      <c r="A17" t="s">
        <v>55</v>
      </c>
      <c r="B17" s="10">
        <v>0.06</v>
      </c>
    </row>
    <row r="18" spans="1:2" x14ac:dyDescent="0.25">
      <c r="A18" t="s">
        <v>56</v>
      </c>
      <c r="B18" s="10">
        <f>B17/5</f>
        <v>1.2E-2</v>
      </c>
    </row>
    <row r="20" spans="1:2" x14ac:dyDescent="0.25">
      <c r="A20" t="s">
        <v>57</v>
      </c>
      <c r="B20" s="18">
        <f>B17+H12</f>
        <v>0.19704170000000001</v>
      </c>
    </row>
    <row r="21" spans="1:2" x14ac:dyDescent="0.25">
      <c r="A21" t="s">
        <v>58</v>
      </c>
      <c r="B21" s="18">
        <f>B18+H13</f>
        <v>0.19867302399999998</v>
      </c>
    </row>
    <row r="23" spans="1:2" x14ac:dyDescent="0.25">
      <c r="A23" t="s">
        <v>65</v>
      </c>
      <c r="B23" s="10">
        <v>4</v>
      </c>
    </row>
    <row r="25" spans="1:2" x14ac:dyDescent="0.25">
      <c r="A25" t="s">
        <v>59</v>
      </c>
      <c r="B25" s="19">
        <f>B$23*B20</f>
        <v>0.78816680000000006</v>
      </c>
    </row>
    <row r="26" spans="1:2" x14ac:dyDescent="0.25">
      <c r="A26" t="s">
        <v>60</v>
      </c>
      <c r="B26" s="19">
        <f>B$23*B21</f>
        <v>0.7946920959999999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opLeftCell="A27" workbookViewId="0">
      <selection activeCell="F17" sqref="E17:F42"/>
    </sheetView>
  </sheetViews>
  <sheetFormatPr baseColWidth="10" defaultColWidth="9.140625" defaultRowHeight="15" x14ac:dyDescent="0.25"/>
  <cols>
    <col min="3" max="3" width="9.5703125" bestFit="1" customWidth="1"/>
    <col min="4" max="4" width="9.85546875" bestFit="1" customWidth="1"/>
    <col min="5" max="5" width="12.42578125" bestFit="1" customWidth="1"/>
  </cols>
  <sheetData>
    <row r="1" spans="2:5" x14ac:dyDescent="0.25">
      <c r="D1" t="s">
        <v>44</v>
      </c>
      <c r="E1" t="s">
        <v>45</v>
      </c>
    </row>
    <row r="2" spans="2:5" x14ac:dyDescent="0.25">
      <c r="B2">
        <v>40</v>
      </c>
      <c r="C2" s="2">
        <f>'Financial - Bus'!B4-'Financial - Trolley'!B4</f>
        <v>-2615957.9217081089</v>
      </c>
      <c r="D2" s="22">
        <f>'Financial - Bus'!B4</f>
        <v>1849714.9518679723</v>
      </c>
      <c r="E2" s="23">
        <f>'Financial - Trolley'!B4</f>
        <v>4465672.8735760814</v>
      </c>
    </row>
    <row r="3" spans="2:5" x14ac:dyDescent="0.25">
      <c r="B3">
        <v>50</v>
      </c>
      <c r="C3" s="2">
        <f>'Financial - Bus'!B5-'Financial - Trolley'!B5</f>
        <v>-2438345.8799005859</v>
      </c>
      <c r="D3" s="22">
        <f>'Financial - Bus'!B5</f>
        <v>2312143.6898349663</v>
      </c>
      <c r="E3" s="23">
        <f>'Financial - Trolley'!B5</f>
        <v>4750489.5697355522</v>
      </c>
    </row>
    <row r="4" spans="2:5" x14ac:dyDescent="0.25">
      <c r="B4">
        <v>60</v>
      </c>
      <c r="C4" s="2">
        <f>'Financial - Bus'!B6-'Financial - Trolley'!B6</f>
        <v>-2260733.8380930619</v>
      </c>
      <c r="D4" s="22">
        <f>'Financial - Bus'!B6</f>
        <v>2774572.4278019592</v>
      </c>
      <c r="E4" s="23">
        <f>'Financial - Trolley'!B6</f>
        <v>5035306.2658950211</v>
      </c>
    </row>
    <row r="5" spans="2:5" x14ac:dyDescent="0.25">
      <c r="B5">
        <v>70</v>
      </c>
      <c r="C5" s="2">
        <f>'Financial - Bus'!B7-'Financial - Trolley'!B7</f>
        <v>-2083121.7962855394</v>
      </c>
      <c r="D5" s="22">
        <f>'Financial - Bus'!B7</f>
        <v>3237001.1657689526</v>
      </c>
      <c r="E5" s="23">
        <f>'Financial - Trolley'!B7</f>
        <v>5320122.962054492</v>
      </c>
    </row>
    <row r="6" spans="2:5" x14ac:dyDescent="0.25">
      <c r="B6">
        <v>80</v>
      </c>
      <c r="C6" s="2">
        <f>'Financial - Bus'!B8-'Financial - Trolley'!B8</f>
        <v>-1905509.7544780173</v>
      </c>
      <c r="D6" s="22">
        <f>'Financial - Bus'!B8</f>
        <v>3699429.9037359445</v>
      </c>
      <c r="E6" s="23">
        <f>'Financial - Trolley'!B8</f>
        <v>5604939.6582139619</v>
      </c>
    </row>
    <row r="7" spans="2:5" x14ac:dyDescent="0.25">
      <c r="B7">
        <v>90</v>
      </c>
      <c r="C7" s="2">
        <f>'Financial - Bus'!B9-'Financial - Trolley'!B9</f>
        <v>-1727897.7126704934</v>
      </c>
      <c r="D7" s="22">
        <f>'Financial - Bus'!B9</f>
        <v>4161858.6417029384</v>
      </c>
      <c r="E7" s="23">
        <f>'Financial - Trolley'!B9</f>
        <v>5889756.3543734318</v>
      </c>
    </row>
    <row r="8" spans="2:5" x14ac:dyDescent="0.25">
      <c r="B8">
        <v>100</v>
      </c>
      <c r="C8" s="2">
        <f>'Financial - Bus'!B10-'Financial - Trolley'!B10</f>
        <v>-1550285.6708629699</v>
      </c>
      <c r="D8" s="22">
        <f>'Financial - Bus'!B10</f>
        <v>4624287.3796699326</v>
      </c>
      <c r="E8" s="23">
        <f>'Financial - Trolley'!B10</f>
        <v>6174573.0505329026</v>
      </c>
    </row>
    <row r="9" spans="2:5" x14ac:dyDescent="0.25">
      <c r="B9">
        <v>110</v>
      </c>
      <c r="C9" s="2">
        <f>'Financial - Bus'!B11-'Financial - Trolley'!B11</f>
        <v>-1372673.6290554469</v>
      </c>
      <c r="D9" s="22">
        <f>'Financial - Bus'!B11</f>
        <v>5086716.1176369237</v>
      </c>
      <c r="E9" s="23">
        <f>'Financial - Trolley'!B11</f>
        <v>6459389.7466923706</v>
      </c>
    </row>
    <row r="10" spans="2:5" x14ac:dyDescent="0.25">
      <c r="B10">
        <v>120</v>
      </c>
      <c r="C10" s="2">
        <f>'Financial - Bus'!B12-'Financial - Trolley'!B12</f>
        <v>-1195061.5872479249</v>
      </c>
      <c r="D10" s="22">
        <f>'Financial - Bus'!B12</f>
        <v>5549144.8556039184</v>
      </c>
      <c r="E10" s="23">
        <f>'Financial - Trolley'!B12</f>
        <v>6744206.4428518433</v>
      </c>
    </row>
    <row r="11" spans="2:5" x14ac:dyDescent="0.25">
      <c r="B11">
        <v>130</v>
      </c>
      <c r="C11" s="2">
        <f>'Financial - Bus'!B13-'Financial - Trolley'!B13</f>
        <v>-1017449.5454403991</v>
      </c>
      <c r="D11" s="22">
        <f>'Financial - Bus'!B13</f>
        <v>6011573.5935709113</v>
      </c>
      <c r="E11" s="23">
        <f>'Financial - Trolley'!B13</f>
        <v>7029023.1390113104</v>
      </c>
    </row>
    <row r="12" spans="2:5" x14ac:dyDescent="0.25">
      <c r="B12">
        <v>140</v>
      </c>
      <c r="C12" s="2">
        <f>'Financial - Bus'!B14-'Financial - Trolley'!B14</f>
        <v>-839837.50363287516</v>
      </c>
      <c r="D12" s="22">
        <f>'Financial - Bus'!B14</f>
        <v>6474002.3315379051</v>
      </c>
      <c r="E12" s="23">
        <f>'Financial - Trolley'!B14</f>
        <v>7313839.8351707803</v>
      </c>
    </row>
    <row r="13" spans="2:5" x14ac:dyDescent="0.25">
      <c r="B13">
        <v>150</v>
      </c>
      <c r="C13" s="2">
        <f>'Financial - Bus'!B15-'Financial - Trolley'!B15</f>
        <v>-662225.46182535309</v>
      </c>
      <c r="D13" s="22">
        <f>'Financial - Bus'!B15</f>
        <v>6936431.0695048971</v>
      </c>
      <c r="E13" s="23">
        <f>'Financial - Trolley'!B15</f>
        <v>7598656.5313302502</v>
      </c>
    </row>
    <row r="14" spans="2:5" x14ac:dyDescent="0.25">
      <c r="B14">
        <v>160</v>
      </c>
      <c r="C14" s="2">
        <f>'Financial - Bus'!B16-'Financial - Trolley'!B16</f>
        <v>-484613.42001783289</v>
      </c>
      <c r="D14" s="22">
        <f>'Financial - Bus'!B16</f>
        <v>7398859.8074718891</v>
      </c>
      <c r="E14" s="23">
        <f>'Financial - Trolley'!B16</f>
        <v>7883473.227489722</v>
      </c>
    </row>
    <row r="15" spans="2:5" x14ac:dyDescent="0.25">
      <c r="B15">
        <v>170</v>
      </c>
      <c r="C15" s="2">
        <f>'Financial - Bus'!B17-'Financial - Trolley'!B17</f>
        <v>-307001.3782103071</v>
      </c>
      <c r="D15" s="22">
        <f>'Financial - Bus'!B17</f>
        <v>7861288.545438882</v>
      </c>
      <c r="E15" s="23">
        <f>'Financial - Trolley'!B17</f>
        <v>8168289.9236491891</v>
      </c>
    </row>
    <row r="16" spans="2:5" x14ac:dyDescent="0.25">
      <c r="B16">
        <v>180</v>
      </c>
      <c r="C16" s="2">
        <f>'Financial - Bus'!B18-'Financial - Trolley'!B18</f>
        <v>-129389.3364027841</v>
      </c>
      <c r="D16" s="22">
        <f>'Financial - Bus'!B18</f>
        <v>8323717.2834058767</v>
      </c>
      <c r="E16" s="23">
        <f>'Financial - Trolley'!B18</f>
        <v>8453106.6198086608</v>
      </c>
    </row>
    <row r="17" spans="2:5" x14ac:dyDescent="0.25">
      <c r="B17">
        <v>190</v>
      </c>
      <c r="C17" s="2">
        <f>'Financial - Bus'!B19-'Financial - Trolley'!B19</f>
        <v>48222.70540474169</v>
      </c>
      <c r="D17" s="22">
        <f>'Financial - Bus'!B19</f>
        <v>8786146.0213728715</v>
      </c>
      <c r="E17" s="23">
        <f>'Financial - Trolley'!B19</f>
        <v>8737923.3159681298</v>
      </c>
    </row>
    <row r="18" spans="2:5" x14ac:dyDescent="0.25">
      <c r="B18">
        <v>200</v>
      </c>
      <c r="C18" s="2">
        <f>'Financial - Bus'!B20-'Financial - Trolley'!B20</f>
        <v>225834.74721226655</v>
      </c>
      <c r="D18" s="22">
        <f>'Financial - Bus'!B20</f>
        <v>9248574.7593398653</v>
      </c>
      <c r="E18" s="23">
        <f>'Financial - Trolley'!B20</f>
        <v>9022740.0121275987</v>
      </c>
    </row>
    <row r="19" spans="2:5" x14ac:dyDescent="0.25">
      <c r="B19">
        <v>210</v>
      </c>
      <c r="C19" s="2">
        <f>'Financial - Bus'!B21-'Financial - Trolley'!B21</f>
        <v>403446.78901978582</v>
      </c>
      <c r="D19" s="22">
        <f>'Financial - Bus'!B21</f>
        <v>9711003.4973068554</v>
      </c>
      <c r="E19" s="23">
        <f>'Financial - Trolley'!B21</f>
        <v>9307556.7082870696</v>
      </c>
    </row>
    <row r="20" spans="2:5" x14ac:dyDescent="0.25">
      <c r="B20">
        <v>220</v>
      </c>
      <c r="C20" s="2">
        <f>'Financial - Bus'!B22-'Financial - Trolley'!B22</f>
        <v>581058.83082730696</v>
      </c>
      <c r="D20" s="22">
        <f>'Financial - Bus'!B22</f>
        <v>10173432.235273847</v>
      </c>
      <c r="E20" s="23">
        <f>'Financial - Trolley'!B22</f>
        <v>9592373.4044465404</v>
      </c>
    </row>
    <row r="21" spans="2:5" x14ac:dyDescent="0.25">
      <c r="B21">
        <v>230</v>
      </c>
      <c r="C21" s="2">
        <f>'Financial - Bus'!B23-'Financial - Trolley'!B23</f>
        <v>758670.87263483368</v>
      </c>
      <c r="D21" s="22">
        <f>'Financial - Bus'!B23</f>
        <v>10635860.973240845</v>
      </c>
      <c r="E21" s="23">
        <f>'Financial - Trolley'!B23</f>
        <v>9877190.1006060112</v>
      </c>
    </row>
    <row r="22" spans="2:5" x14ac:dyDescent="0.25">
      <c r="B22">
        <v>240</v>
      </c>
      <c r="C22" s="2">
        <f>'Financial - Bus'!B24-'Financial - Trolley'!B24</f>
        <v>936282.9144423604</v>
      </c>
      <c r="D22" s="22">
        <f>'Financial - Bus'!B24</f>
        <v>11098289.711207837</v>
      </c>
      <c r="E22" s="23">
        <f>'Financial - Trolley'!B24</f>
        <v>10162006.796765476</v>
      </c>
    </row>
    <row r="23" spans="2:5" x14ac:dyDescent="0.25">
      <c r="B23">
        <v>250</v>
      </c>
      <c r="C23" s="2">
        <f>'Financial - Bus'!B25-'Financial - Trolley'!B25</f>
        <v>1113894.9562498815</v>
      </c>
      <c r="D23" s="22">
        <f>'Financial - Bus'!B25</f>
        <v>11560718.449174827</v>
      </c>
      <c r="E23" s="23">
        <f>'Financial - Trolley'!B25</f>
        <v>10446823.492924945</v>
      </c>
    </row>
    <row r="24" spans="2:5" x14ac:dyDescent="0.25">
      <c r="B24">
        <v>260</v>
      </c>
      <c r="C24" s="2">
        <f>'Financial - Bus'!B26-'Financial - Trolley'!B26</f>
        <v>1291506.9980574045</v>
      </c>
      <c r="D24" s="22">
        <f>'Financial - Bus'!B26</f>
        <v>12023147.187141823</v>
      </c>
      <c r="E24" s="23">
        <f>'Financial - Trolley'!B26</f>
        <v>10731640.189084418</v>
      </c>
    </row>
    <row r="25" spans="2:5" x14ac:dyDescent="0.25">
      <c r="B25">
        <v>270</v>
      </c>
      <c r="C25" s="2">
        <f>'Financial - Bus'!B27-'Financial - Trolley'!B27</f>
        <v>1469119.0398649275</v>
      </c>
      <c r="D25" s="22">
        <f>'Financial - Bus'!B27</f>
        <v>12485575.925108813</v>
      </c>
      <c r="E25" s="23">
        <f>'Financial - Trolley'!B27</f>
        <v>11016456.885243885</v>
      </c>
    </row>
    <row r="26" spans="2:5" x14ac:dyDescent="0.25">
      <c r="B26">
        <v>280</v>
      </c>
      <c r="C26" s="2">
        <f>'Financial - Bus'!B28-'Financial - Trolley'!B28</f>
        <v>1646731.0816724561</v>
      </c>
      <c r="D26" s="22">
        <f>'Financial - Bus'!B28</f>
        <v>12948004.66307581</v>
      </c>
      <c r="E26" s="23">
        <f>'Financial - Trolley'!B28</f>
        <v>11301273.581403354</v>
      </c>
    </row>
    <row r="27" spans="2:5" x14ac:dyDescent="0.25">
      <c r="B27">
        <v>290</v>
      </c>
      <c r="C27" s="2">
        <f>'Financial - Bus'!B29-'Financial - Trolley'!B29</f>
        <v>1824343.1234799717</v>
      </c>
      <c r="D27" s="22">
        <f>'Financial - Bus'!B29</f>
        <v>13410433.4010428</v>
      </c>
      <c r="E27" s="23">
        <f>'Financial - Trolley'!B29</f>
        <v>11586090.277562829</v>
      </c>
    </row>
    <row r="28" spans="2:5" x14ac:dyDescent="0.25">
      <c r="B28">
        <v>300</v>
      </c>
      <c r="C28" s="2">
        <f>'Financial - Bus'!B30-'Financial - Trolley'!B30</f>
        <v>2001955.1652874928</v>
      </c>
      <c r="D28" s="22">
        <f>'Financial - Bus'!B30</f>
        <v>13872862.139009794</v>
      </c>
      <c r="E28" s="23">
        <f>'Financial - Trolley'!B30</f>
        <v>11870906.973722301</v>
      </c>
    </row>
    <row r="29" spans="2:5" x14ac:dyDescent="0.25">
      <c r="B29">
        <v>310</v>
      </c>
      <c r="C29" s="2">
        <f>'Financial - Bus'!B31-'Financial - Trolley'!B31</f>
        <v>2179567.2070950158</v>
      </c>
      <c r="D29" s="22">
        <f>'Financial - Bus'!B31</f>
        <v>14335290.876976788</v>
      </c>
      <c r="E29" s="23">
        <f>'Financial - Trolley'!B31</f>
        <v>12155723.669881772</v>
      </c>
    </row>
    <row r="30" spans="2:5" x14ac:dyDescent="0.25">
      <c r="B30">
        <v>320</v>
      </c>
      <c r="C30" s="2">
        <f>'Financial - Bus'!B32-'Financial - Trolley'!B32</f>
        <v>2357179.2489025369</v>
      </c>
      <c r="D30" s="22">
        <f>'Financial - Bus'!B32</f>
        <v>14797719.614943778</v>
      </c>
      <c r="E30" s="23">
        <f>'Financial - Trolley'!B32</f>
        <v>12440540.366041241</v>
      </c>
    </row>
    <row r="31" spans="2:5" x14ac:dyDescent="0.25">
      <c r="B31">
        <v>330</v>
      </c>
      <c r="C31" s="2">
        <f>'Financial - Bus'!B33-'Financial - Trolley'!B33</f>
        <v>2534791.2907100618</v>
      </c>
      <c r="D31" s="22">
        <f>'Financial - Bus'!B33</f>
        <v>15260148.352910772</v>
      </c>
      <c r="E31" s="23">
        <f>'Financial - Trolley'!B33</f>
        <v>12725357.06220071</v>
      </c>
    </row>
    <row r="32" spans="2:5" x14ac:dyDescent="0.25">
      <c r="B32">
        <v>340</v>
      </c>
      <c r="C32" s="2">
        <f>'Financial - Bus'!B34-'Financial - Trolley'!B34</f>
        <v>2712403.3325175792</v>
      </c>
      <c r="D32" s="22">
        <f>'Financial - Bus'!B34</f>
        <v>15722577.090877764</v>
      </c>
      <c r="E32" s="23">
        <f>'Financial - Trolley'!B34</f>
        <v>13010173.758360185</v>
      </c>
    </row>
    <row r="33" spans="2:6" x14ac:dyDescent="0.25">
      <c r="B33">
        <v>350</v>
      </c>
      <c r="C33" s="2">
        <f>'Financial - Bus'!B35-'Financial - Trolley'!B35</f>
        <v>2890015.3743251096</v>
      </c>
      <c r="D33" s="22">
        <f>'Financial - Bus'!B35</f>
        <v>16185005.828844761</v>
      </c>
      <c r="E33" s="23">
        <f>'Financial - Trolley'!B35</f>
        <v>13294990.454519652</v>
      </c>
    </row>
    <row r="34" spans="2:6" x14ac:dyDescent="0.25">
      <c r="B34">
        <v>360</v>
      </c>
      <c r="C34" s="2">
        <f>'Financial - Bus'!B36-'Financial - Trolley'!B36</f>
        <v>3067627.4161326326</v>
      </c>
      <c r="D34" s="22">
        <f>'Financial - Bus'!B36</f>
        <v>16647434.566811753</v>
      </c>
      <c r="E34" s="23">
        <f>'Financial - Trolley'!B36</f>
        <v>13579807.150679121</v>
      </c>
    </row>
    <row r="35" spans="2:6" x14ac:dyDescent="0.25">
      <c r="B35">
        <v>370</v>
      </c>
      <c r="C35" s="2">
        <f>'Financial - Bus'!B37-'Financial - Trolley'!B37</f>
        <v>3245239.4579401538</v>
      </c>
      <c r="D35" s="22">
        <f>'Financial - Bus'!B37</f>
        <v>17109863.304778744</v>
      </c>
      <c r="E35" s="23">
        <f>'Financial - Trolley'!B37</f>
        <v>13864623.84683859</v>
      </c>
    </row>
    <row r="36" spans="2:6" x14ac:dyDescent="0.25">
      <c r="B36">
        <v>380</v>
      </c>
      <c r="C36" s="2">
        <f>'Financial - Bus'!B38-'Financial - Trolley'!B38</f>
        <v>3422851.4997476805</v>
      </c>
      <c r="D36" s="22">
        <f>'Financial - Bus'!B38</f>
        <v>17572292.042745743</v>
      </c>
      <c r="E36" s="23">
        <f>'Financial - Trolley'!B38</f>
        <v>14149440.542998062</v>
      </c>
    </row>
    <row r="37" spans="2:6" x14ac:dyDescent="0.25">
      <c r="B37">
        <v>390</v>
      </c>
      <c r="C37" s="2">
        <f>'Financial - Bus'!B39-'Financial - Trolley'!B39</f>
        <v>3600463.5415552072</v>
      </c>
      <c r="D37" s="22">
        <f>'Financial - Bus'!B39</f>
        <v>18034720.780712735</v>
      </c>
      <c r="E37" s="23">
        <f>'Financial - Trolley'!B39</f>
        <v>14434257.239157528</v>
      </c>
    </row>
    <row r="38" spans="2:6" x14ac:dyDescent="0.25">
      <c r="B38">
        <v>400</v>
      </c>
      <c r="C38" s="2">
        <f>'Financial - Bus'!B40-'Financial - Trolley'!B40</f>
        <v>3778075.5833627302</v>
      </c>
      <c r="D38" s="22">
        <f>'Financial - Bus'!B40</f>
        <v>18497149.518679731</v>
      </c>
      <c r="E38" s="23">
        <f>'Financial - Trolley'!B40</f>
        <v>14719073.935317</v>
      </c>
    </row>
    <row r="39" spans="2:6" x14ac:dyDescent="0.25">
      <c r="B39">
        <v>410</v>
      </c>
      <c r="C39" s="2">
        <f>'Financial - Bus'!B41-'Financial - Trolley'!B41</f>
        <v>3955687.6251702551</v>
      </c>
      <c r="D39" s="22">
        <f>'Financial - Bus'!B41</f>
        <v>18959578.256646723</v>
      </c>
      <c r="E39" s="23">
        <f>'Financial - Trolley'!B41</f>
        <v>15003890.631476467</v>
      </c>
    </row>
    <row r="40" spans="2:6" x14ac:dyDescent="0.25">
      <c r="B40">
        <v>420</v>
      </c>
      <c r="C40" s="2">
        <f>'Financial - Bus'!B42-'Financial - Trolley'!B42</f>
        <v>4133299.666977765</v>
      </c>
      <c r="D40" s="22">
        <f>'Financial - Bus'!B42</f>
        <v>19422006.994613711</v>
      </c>
      <c r="E40" s="23">
        <f>'Financial - Trolley'!B42</f>
        <v>15288707.327635946</v>
      </c>
    </row>
    <row r="41" spans="2:6" x14ac:dyDescent="0.25">
      <c r="B41">
        <v>430</v>
      </c>
      <c r="C41" s="2">
        <f>'Financial - Bus'!B43-'Financial - Trolley'!B43</f>
        <v>4310911.7087852992</v>
      </c>
      <c r="D41" s="22">
        <f>'Financial - Bus'!B43</f>
        <v>19884435.732580706</v>
      </c>
      <c r="E41" s="23">
        <f>'Financial - Trolley'!B43</f>
        <v>15573524.023795407</v>
      </c>
    </row>
    <row r="42" spans="2:6" x14ac:dyDescent="0.25">
      <c r="B42">
        <v>440</v>
      </c>
      <c r="C42" s="2">
        <f>'Financial - Bus'!B44-'Financial - Trolley'!B44</f>
        <v>4488523.7505928148</v>
      </c>
      <c r="D42" s="22">
        <f>'Financial - Bus'!B44</f>
        <v>20346864.470547695</v>
      </c>
      <c r="E42" s="23">
        <f>'Financial - Trolley'!B44</f>
        <v>15858340.71995488</v>
      </c>
    </row>
    <row r="43" spans="2:6" x14ac:dyDescent="0.25">
      <c r="B43">
        <v>450</v>
      </c>
      <c r="C43" s="2">
        <f>'Financial - Bus'!B45-'Financial - Trolley'!B45</f>
        <v>4666135.7924003378</v>
      </c>
      <c r="D43" s="22">
        <f>'Financial - Bus'!B45</f>
        <v>20809293.208514687</v>
      </c>
      <c r="E43" s="23">
        <f>'Financial - Trolley'!B45</f>
        <v>16143157.416114349</v>
      </c>
    </row>
    <row r="44" spans="2:6" x14ac:dyDescent="0.25">
      <c r="F44" s="20" t="s">
        <v>62</v>
      </c>
    </row>
    <row r="45" spans="2:6" x14ac:dyDescent="0.25">
      <c r="B45" s="9" t="s">
        <v>42</v>
      </c>
      <c r="C45">
        <v>386.27210942775542</v>
      </c>
      <c r="D45" s="22">
        <f>'Financial - Trolley'!B48-'Financial - Bus'!B48</f>
        <v>-3534251.7159380671</v>
      </c>
      <c r="E45" s="21">
        <f>C45/20</f>
        <v>19.313605471387771</v>
      </c>
      <c r="F45" s="20">
        <f>60/E45</f>
        <v>3.1066182898313457</v>
      </c>
    </row>
    <row r="46" spans="2:6" x14ac:dyDescent="0.25">
      <c r="B46" t="s">
        <v>43</v>
      </c>
      <c r="F46" s="20" t="s">
        <v>63</v>
      </c>
    </row>
    <row r="55" spans="3:3" x14ac:dyDescent="0.25">
      <c r="C55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workbookViewId="0">
      <selection activeCell="O12" sqref="O12"/>
    </sheetView>
  </sheetViews>
  <sheetFormatPr baseColWidth="10" defaultColWidth="9.140625" defaultRowHeight="15" x14ac:dyDescent="0.25"/>
  <cols>
    <col min="3" max="3" width="9.5703125" bestFit="1" customWidth="1"/>
    <col min="4" max="4" width="9.85546875" bestFit="1" customWidth="1"/>
    <col min="5" max="5" width="12.42578125" bestFit="1" customWidth="1"/>
  </cols>
  <sheetData>
    <row r="1" spans="2:5" x14ac:dyDescent="0.25">
      <c r="D1" t="s">
        <v>44</v>
      </c>
      <c r="E1" t="s">
        <v>45</v>
      </c>
    </row>
    <row r="2" spans="2:5" x14ac:dyDescent="0.25">
      <c r="B2">
        <v>40</v>
      </c>
      <c r="C2" s="2">
        <f>'Economic - Bus'!B4-'Economic - Trolley'!B4</f>
        <v>-2530608.2547501829</v>
      </c>
      <c r="D2" s="22">
        <f>'Economic - Bus'!B4</f>
        <v>1565088.4510185493</v>
      </c>
      <c r="E2" s="23">
        <f>'Economic - Trolley'!B4</f>
        <v>4095696.7057687324</v>
      </c>
    </row>
    <row r="3" spans="2:5" x14ac:dyDescent="0.25">
      <c r="B3">
        <v>50</v>
      </c>
      <c r="C3" s="2">
        <f>'Economic - Bus'!B5-'Economic - Trolley'!B5</f>
        <v>-2409017.9065775741</v>
      </c>
      <c r="D3" s="22">
        <f>'Economic - Bus'!B5</f>
        <v>1956360.5637731869</v>
      </c>
      <c r="E3" s="23">
        <f>'Economic - Trolley'!B5</f>
        <v>4365378.470350761</v>
      </c>
    </row>
    <row r="4" spans="2:5" x14ac:dyDescent="0.25">
      <c r="B4">
        <v>60</v>
      </c>
      <c r="C4" s="2">
        <f>'Economic - Bus'!B6-'Economic - Trolley'!B6</f>
        <v>-2287427.5584049681</v>
      </c>
      <c r="D4" s="22">
        <f>'Economic - Bus'!B6</f>
        <v>2347632.6765278252</v>
      </c>
      <c r="E4" s="23">
        <f>'Economic - Trolley'!B6</f>
        <v>4635060.2349327933</v>
      </c>
    </row>
    <row r="5" spans="2:5" x14ac:dyDescent="0.25">
      <c r="B5">
        <v>70</v>
      </c>
      <c r="C5" s="2">
        <f>'Economic - Bus'!B7-'Economic - Trolley'!B7</f>
        <v>-2165837.2102323622</v>
      </c>
      <c r="D5" s="22">
        <f>'Economic - Bus'!B7</f>
        <v>2738904.7892824616</v>
      </c>
      <c r="E5" s="23">
        <f>'Economic - Trolley'!B7</f>
        <v>4904741.9995148238</v>
      </c>
    </row>
    <row r="6" spans="2:5" x14ac:dyDescent="0.25">
      <c r="B6">
        <v>80</v>
      </c>
      <c r="C6" s="2">
        <f>'Economic - Bus'!B8-'Economic - Trolley'!B8</f>
        <v>-2044246.8620597548</v>
      </c>
      <c r="D6" s="22">
        <f>'Economic - Bus'!B8</f>
        <v>3130176.9020370985</v>
      </c>
      <c r="E6" s="23">
        <f>'Economic - Trolley'!B8</f>
        <v>5174423.7640968533</v>
      </c>
    </row>
    <row r="7" spans="2:5" x14ac:dyDescent="0.25">
      <c r="B7">
        <v>90</v>
      </c>
      <c r="C7" s="2">
        <f>'Economic - Bus'!B9-'Economic - Trolley'!B9</f>
        <v>-1922656.5138871493</v>
      </c>
      <c r="D7" s="22">
        <f>'Economic - Bus'!B9</f>
        <v>3521449.0147917364</v>
      </c>
      <c r="E7" s="23">
        <f>'Economic - Trolley'!B9</f>
        <v>5444105.5286788857</v>
      </c>
    </row>
    <row r="8" spans="2:5" x14ac:dyDescent="0.25">
      <c r="B8">
        <v>100</v>
      </c>
      <c r="C8" s="2">
        <f>'Economic - Bus'!B10-'Economic - Trolley'!B10</f>
        <v>-1801066.1657145433</v>
      </c>
      <c r="D8" s="22">
        <f>'Economic - Bus'!B10</f>
        <v>3912721.1275463738</v>
      </c>
      <c r="E8" s="23">
        <f>'Economic - Trolley'!B10</f>
        <v>5713787.2932609171</v>
      </c>
    </row>
    <row r="9" spans="2:5" x14ac:dyDescent="0.25">
      <c r="B9">
        <v>110</v>
      </c>
      <c r="C9" s="2">
        <f>'Economic - Bus'!B11-'Economic - Trolley'!B11</f>
        <v>-1679475.8175419345</v>
      </c>
      <c r="D9" s="22">
        <f>'Economic - Bus'!B11</f>
        <v>4303993.2403010121</v>
      </c>
      <c r="E9" s="23">
        <f>'Economic - Trolley'!B11</f>
        <v>5983469.0578429466</v>
      </c>
    </row>
    <row r="10" spans="2:5" x14ac:dyDescent="0.25">
      <c r="B10">
        <v>120</v>
      </c>
      <c r="C10" s="2">
        <f>'Economic - Bus'!B12-'Economic - Trolley'!B12</f>
        <v>-1557885.4693693258</v>
      </c>
      <c r="D10" s="22">
        <f>'Economic - Bus'!B12</f>
        <v>4695265.3530556504</v>
      </c>
      <c r="E10" s="23">
        <f>'Economic - Trolley'!B12</f>
        <v>6253150.8224249762</v>
      </c>
    </row>
    <row r="11" spans="2:5" x14ac:dyDescent="0.25">
      <c r="B11">
        <v>130</v>
      </c>
      <c r="C11" s="2">
        <f>'Economic - Bus'!B13-'Economic - Trolley'!B13</f>
        <v>-1436295.1211967189</v>
      </c>
      <c r="D11" s="22">
        <f>'Economic - Bus'!B13</f>
        <v>5086537.4658102859</v>
      </c>
      <c r="E11" s="23">
        <f>'Economic - Trolley'!B13</f>
        <v>6522832.5870070048</v>
      </c>
    </row>
    <row r="12" spans="2:5" x14ac:dyDescent="0.25">
      <c r="B12">
        <v>140</v>
      </c>
      <c r="C12" s="2">
        <f>'Economic - Bus'!B14-'Economic - Trolley'!B14</f>
        <v>-1314704.7730241129</v>
      </c>
      <c r="D12" s="22">
        <f>'Economic - Bus'!B14</f>
        <v>5477809.5785649233</v>
      </c>
      <c r="E12" s="23">
        <f>'Economic - Trolley'!B14</f>
        <v>6792514.3515890362</v>
      </c>
    </row>
    <row r="13" spans="2:5" x14ac:dyDescent="0.25">
      <c r="B13">
        <v>150</v>
      </c>
      <c r="C13" s="2">
        <f>'Economic - Bus'!B15-'Economic - Trolley'!B15</f>
        <v>-1193114.4248515079</v>
      </c>
      <c r="D13" s="22">
        <f>'Economic - Bus'!B15</f>
        <v>5869081.6913195606</v>
      </c>
      <c r="E13" s="23">
        <f>'Economic - Trolley'!B15</f>
        <v>7062196.1161710685</v>
      </c>
    </row>
    <row r="14" spans="2:5" x14ac:dyDescent="0.25">
      <c r="B14">
        <v>160</v>
      </c>
      <c r="C14" s="2">
        <f>'Economic - Bus'!B16-'Economic - Trolley'!B16</f>
        <v>-1071524.0766789</v>
      </c>
      <c r="D14" s="22">
        <f>'Economic - Bus'!B16</f>
        <v>6260353.8040741971</v>
      </c>
      <c r="E14" s="23">
        <f>'Economic - Trolley'!B16</f>
        <v>7331877.8807530971</v>
      </c>
    </row>
    <row r="15" spans="2:5" x14ac:dyDescent="0.25">
      <c r="B15">
        <v>170</v>
      </c>
      <c r="C15" s="2">
        <f>'Economic - Bus'!B17-'Economic - Trolley'!B17</f>
        <v>-949933.72850629222</v>
      </c>
      <c r="D15" s="22">
        <f>'Economic - Bus'!B17</f>
        <v>6651625.9168288345</v>
      </c>
      <c r="E15" s="23">
        <f>'Economic - Trolley'!B17</f>
        <v>7601559.6453351267</v>
      </c>
    </row>
    <row r="16" spans="2:5" x14ac:dyDescent="0.25">
      <c r="B16">
        <v>180</v>
      </c>
      <c r="C16" s="2">
        <f>'Economic - Bus'!B18-'Economic - Trolley'!B18</f>
        <v>-828343.38033368532</v>
      </c>
      <c r="D16" s="22">
        <f>'Economic - Bus'!B18</f>
        <v>7042898.0295834728</v>
      </c>
      <c r="E16" s="23">
        <f>'Economic - Trolley'!B18</f>
        <v>7871241.4099171581</v>
      </c>
    </row>
    <row r="17" spans="2:5" x14ac:dyDescent="0.25">
      <c r="B17">
        <v>190</v>
      </c>
      <c r="C17" s="2">
        <f>'Economic - Bus'!B19-'Economic - Trolley'!B19</f>
        <v>-706753.03216107655</v>
      </c>
      <c r="D17" s="22">
        <f>'Economic - Bus'!B19</f>
        <v>7434170.1423381101</v>
      </c>
      <c r="E17" s="23">
        <f>'Economic - Trolley'!B19</f>
        <v>8140923.1744991867</v>
      </c>
    </row>
    <row r="18" spans="2:5" x14ac:dyDescent="0.25">
      <c r="B18">
        <v>200</v>
      </c>
      <c r="C18" s="2">
        <f>'Economic - Bus'!B20-'Economic - Trolley'!B20</f>
        <v>-585162.68398846872</v>
      </c>
      <c r="D18" s="22">
        <f>'Economic - Bus'!B20</f>
        <v>7825442.2550927475</v>
      </c>
      <c r="E18" s="23">
        <f>'Economic - Trolley'!B20</f>
        <v>8410604.9390812162</v>
      </c>
    </row>
    <row r="19" spans="2:5" x14ac:dyDescent="0.25">
      <c r="B19">
        <v>210</v>
      </c>
      <c r="C19" s="2">
        <f>'Economic - Bus'!B21-'Economic - Trolley'!B21</f>
        <v>-463572.33581586648</v>
      </c>
      <c r="D19" s="22">
        <f>'Economic - Bus'!B21</f>
        <v>8216714.3678473858</v>
      </c>
      <c r="E19" s="23">
        <f>'Economic - Trolley'!B21</f>
        <v>8680286.7036632523</v>
      </c>
    </row>
    <row r="20" spans="2:5" x14ac:dyDescent="0.25">
      <c r="B20">
        <v>220</v>
      </c>
      <c r="C20" s="2">
        <f>'Economic - Bus'!B22-'Economic - Trolley'!B22</f>
        <v>-341981.98764325492</v>
      </c>
      <c r="D20" s="22">
        <f>'Economic - Bus'!B22</f>
        <v>8607986.4806020241</v>
      </c>
      <c r="E20" s="23">
        <f>'Economic - Trolley'!B22</f>
        <v>8949968.468245279</v>
      </c>
    </row>
    <row r="21" spans="2:5" x14ac:dyDescent="0.25">
      <c r="B21">
        <v>230</v>
      </c>
      <c r="C21" s="2">
        <f>'Economic - Bus'!B23-'Economic - Trolley'!B23</f>
        <v>-220391.63947064988</v>
      </c>
      <c r="D21" s="22">
        <f>'Economic - Bus'!B23</f>
        <v>8999258.5933566596</v>
      </c>
      <c r="E21" s="23">
        <f>'Economic - Trolley'!B23</f>
        <v>9219650.2328273095</v>
      </c>
    </row>
    <row r="22" spans="2:5" x14ac:dyDescent="0.25">
      <c r="B22">
        <v>240</v>
      </c>
      <c r="C22" s="2">
        <f>'Economic - Bus'!B24-'Economic - Trolley'!B24</f>
        <v>-98801.291298037395</v>
      </c>
      <c r="D22" s="22">
        <f>'Economic - Bus'!B24</f>
        <v>9390530.7061113007</v>
      </c>
      <c r="E22" s="23">
        <f>'Economic - Trolley'!B24</f>
        <v>9489331.9974093381</v>
      </c>
    </row>
    <row r="23" spans="2:5" x14ac:dyDescent="0.25">
      <c r="B23">
        <v>250</v>
      </c>
      <c r="C23" s="2">
        <f>'Economic - Bus'!B25-'Economic - Trolley'!B25</f>
        <v>22789.05687455833</v>
      </c>
      <c r="D23" s="22">
        <f>'Economic - Bus'!B25</f>
        <v>9781802.8188659362</v>
      </c>
      <c r="E23" s="23">
        <f>'Economic - Trolley'!B25</f>
        <v>9759013.7619913779</v>
      </c>
    </row>
    <row r="24" spans="2:5" x14ac:dyDescent="0.25">
      <c r="B24">
        <v>260</v>
      </c>
      <c r="C24" s="2">
        <f>'Economic - Bus'!B26-'Economic - Trolley'!B26</f>
        <v>144379.40504716896</v>
      </c>
      <c r="D24" s="22">
        <f>'Economic - Bus'!B26</f>
        <v>10173074.931620572</v>
      </c>
      <c r="E24" s="23">
        <f>'Economic - Trolley'!B26</f>
        <v>10028695.526573403</v>
      </c>
    </row>
    <row r="25" spans="2:5" x14ac:dyDescent="0.25">
      <c r="B25">
        <v>270</v>
      </c>
      <c r="C25" s="2">
        <f>'Economic - Bus'!B27-'Economic - Trolley'!B27</f>
        <v>265969.75321978144</v>
      </c>
      <c r="D25" s="22">
        <f>'Economic - Bus'!B27</f>
        <v>10564347.044375215</v>
      </c>
      <c r="E25" s="23">
        <f>'Economic - Trolley'!B27</f>
        <v>10298377.291155433</v>
      </c>
    </row>
    <row r="26" spans="2:5" x14ac:dyDescent="0.25">
      <c r="B26">
        <v>280</v>
      </c>
      <c r="C26" s="2">
        <f>'Economic - Bus'!B28-'Economic - Trolley'!B28</f>
        <v>387560.10139238089</v>
      </c>
      <c r="D26" s="22">
        <f>'Economic - Bus'!B28</f>
        <v>10955619.157129847</v>
      </c>
      <c r="E26" s="23">
        <f>'Economic - Trolley'!B28</f>
        <v>10568059.055737466</v>
      </c>
    </row>
    <row r="27" spans="2:5" x14ac:dyDescent="0.25">
      <c r="B27">
        <v>290</v>
      </c>
      <c r="C27" s="2">
        <f>'Economic - Bus'!B29-'Economic - Trolley'!B29</f>
        <v>509150.44956499152</v>
      </c>
      <c r="D27" s="22">
        <f>'Economic - Bus'!B29</f>
        <v>11346891.269884484</v>
      </c>
      <c r="E27" s="23">
        <f>'Economic - Trolley'!B29</f>
        <v>10837740.820319492</v>
      </c>
    </row>
    <row r="28" spans="2:5" x14ac:dyDescent="0.25">
      <c r="B28">
        <v>300</v>
      </c>
      <c r="C28" s="2">
        <f>'Economic - Bus'!B30-'Economic - Trolley'!B30</f>
        <v>630740.79773758911</v>
      </c>
      <c r="D28" s="22">
        <f>'Economic - Bus'!B30</f>
        <v>11738163.382639121</v>
      </c>
      <c r="E28" s="23">
        <f>'Economic - Trolley'!B30</f>
        <v>11107422.584901532</v>
      </c>
    </row>
    <row r="29" spans="2:5" x14ac:dyDescent="0.25">
      <c r="B29">
        <v>310</v>
      </c>
      <c r="C29" s="2">
        <f>'Economic - Bus'!B31-'Economic - Trolley'!B31</f>
        <v>752331.14591020532</v>
      </c>
      <c r="D29" s="22">
        <f>'Economic - Bus'!B31</f>
        <v>12129435.495393761</v>
      </c>
      <c r="E29" s="23">
        <f>'Economic - Trolley'!B31</f>
        <v>11377104.349483555</v>
      </c>
    </row>
    <row r="30" spans="2:5" x14ac:dyDescent="0.25">
      <c r="B30">
        <v>320</v>
      </c>
      <c r="C30" s="2">
        <f>'Economic - Bus'!B32-'Economic - Trolley'!B32</f>
        <v>873921.49408280849</v>
      </c>
      <c r="D30" s="22">
        <f>'Economic - Bus'!B32</f>
        <v>12520707.608148394</v>
      </c>
      <c r="E30" s="23">
        <f>'Economic - Trolley'!B32</f>
        <v>11646786.114065586</v>
      </c>
    </row>
    <row r="31" spans="2:5" x14ac:dyDescent="0.25">
      <c r="B31">
        <v>330</v>
      </c>
      <c r="C31" s="2">
        <f>'Economic - Bus'!B33-'Economic - Trolley'!B33</f>
        <v>995511.84225542285</v>
      </c>
      <c r="D31" s="22">
        <f>'Economic - Bus'!B33</f>
        <v>12911979.720903033</v>
      </c>
      <c r="E31" s="23">
        <f>'Economic - Trolley'!B33</f>
        <v>11916467.878647611</v>
      </c>
    </row>
    <row r="32" spans="2:5" x14ac:dyDescent="0.25">
      <c r="B32">
        <v>340</v>
      </c>
      <c r="C32" s="2">
        <f>'Economic - Bus'!B34-'Economic - Trolley'!B34</f>
        <v>1117102.1904280186</v>
      </c>
      <c r="D32" s="22">
        <f>'Economic - Bus'!B34</f>
        <v>13303251.833657669</v>
      </c>
      <c r="E32" s="23">
        <f>'Economic - Trolley'!B34</f>
        <v>12186149.64322965</v>
      </c>
    </row>
    <row r="33" spans="2:6" x14ac:dyDescent="0.25">
      <c r="B33">
        <v>350</v>
      </c>
      <c r="C33" s="2">
        <f>'Economic - Bus'!B35-'Economic - Trolley'!B35</f>
        <v>1238692.5386006292</v>
      </c>
      <c r="D33" s="22">
        <f>'Economic - Bus'!B35</f>
        <v>13694523.946412306</v>
      </c>
      <c r="E33" s="23">
        <f>'Economic - Trolley'!B35</f>
        <v>12455831.407811677</v>
      </c>
    </row>
    <row r="34" spans="2:6" x14ac:dyDescent="0.25">
      <c r="B34">
        <v>360</v>
      </c>
      <c r="C34" s="2">
        <f>'Economic - Bus'!B36-'Economic - Trolley'!B36</f>
        <v>1360282.8867732361</v>
      </c>
      <c r="D34" s="22">
        <f>'Economic - Bus'!B36</f>
        <v>14085796.059166946</v>
      </c>
      <c r="E34" s="23">
        <f>'Economic - Trolley'!B36</f>
        <v>12725513.172393709</v>
      </c>
    </row>
    <row r="35" spans="2:6" x14ac:dyDescent="0.25">
      <c r="B35">
        <v>370</v>
      </c>
      <c r="C35" s="2">
        <f>'Economic - Bus'!B37-'Economic - Trolley'!B37</f>
        <v>1481873.2349458449</v>
      </c>
      <c r="D35" s="22">
        <f>'Economic - Bus'!B37</f>
        <v>14477068.171921581</v>
      </c>
      <c r="E35" s="23">
        <f>'Economic - Trolley'!B37</f>
        <v>12995194.936975736</v>
      </c>
    </row>
    <row r="36" spans="2:6" x14ac:dyDescent="0.25">
      <c r="B36">
        <v>380</v>
      </c>
      <c r="C36" s="2">
        <f>'Economic - Bus'!B38-'Economic - Trolley'!B38</f>
        <v>1603463.5831184499</v>
      </c>
      <c r="D36" s="22">
        <f>'Economic - Bus'!B38</f>
        <v>14868340.28467622</v>
      </c>
      <c r="E36" s="23">
        <f>'Economic - Trolley'!B38</f>
        <v>13264876.70155777</v>
      </c>
    </row>
    <row r="37" spans="2:6" x14ac:dyDescent="0.25">
      <c r="B37">
        <v>390</v>
      </c>
      <c r="C37" s="2">
        <f>'Economic - Bus'!B39-'Economic - Trolley'!B39</f>
        <v>1725053.9312910661</v>
      </c>
      <c r="D37" s="22">
        <f>'Economic - Bus'!B39</f>
        <v>15259612.397430858</v>
      </c>
      <c r="E37" s="23">
        <f>'Economic - Trolley'!B39</f>
        <v>13534558.466139792</v>
      </c>
    </row>
    <row r="38" spans="2:6" x14ac:dyDescent="0.25">
      <c r="B38">
        <v>400</v>
      </c>
      <c r="C38" s="2">
        <f>'Economic - Bus'!B40-'Economic - Trolley'!B40</f>
        <v>1846644.2794636618</v>
      </c>
      <c r="D38" s="22">
        <f>'Economic - Bus'!B40</f>
        <v>15650884.510185495</v>
      </c>
      <c r="E38" s="23">
        <f>'Economic - Trolley'!B40</f>
        <v>13804240.230721833</v>
      </c>
    </row>
    <row r="39" spans="2:6" x14ac:dyDescent="0.25">
      <c r="B39">
        <v>410</v>
      </c>
      <c r="C39" s="2">
        <f>'Economic - Bus'!B41-'Economic - Trolley'!B41</f>
        <v>1968234.6276362725</v>
      </c>
      <c r="D39" s="22">
        <f>'Economic - Bus'!B41</f>
        <v>16042156.622940134</v>
      </c>
      <c r="E39" s="23">
        <f>'Economic - Trolley'!B41</f>
        <v>14073921.995303862</v>
      </c>
    </row>
    <row r="40" spans="2:6" x14ac:dyDescent="0.25">
      <c r="B40">
        <v>420</v>
      </c>
      <c r="C40" s="2">
        <f>'Economic - Bus'!B42-'Economic - Trolley'!B42</f>
        <v>2089824.9758088794</v>
      </c>
      <c r="D40" s="22">
        <f>'Economic - Bus'!B42</f>
        <v>16433428.735694772</v>
      </c>
      <c r="E40" s="23">
        <f>'Economic - Trolley'!B42</f>
        <v>14343603.759885892</v>
      </c>
    </row>
    <row r="41" spans="2:6" x14ac:dyDescent="0.25">
      <c r="B41">
        <v>430</v>
      </c>
      <c r="C41" s="2">
        <f>'Economic - Bus'!B43-'Economic - Trolley'!B43</f>
        <v>2211415.32398149</v>
      </c>
      <c r="D41" s="22">
        <f>'Economic - Bus'!B43</f>
        <v>16824700.848449405</v>
      </c>
      <c r="E41" s="23">
        <f>'Economic - Trolley'!B43</f>
        <v>14613285.524467915</v>
      </c>
    </row>
    <row r="42" spans="2:6" x14ac:dyDescent="0.25">
      <c r="B42">
        <v>440</v>
      </c>
      <c r="C42" s="2">
        <f>'Economic - Bus'!B44-'Economic - Trolley'!B44</f>
        <v>2333005.6721540932</v>
      </c>
      <c r="D42" s="22">
        <f>'Economic - Bus'!B44</f>
        <v>17215972.961204048</v>
      </c>
      <c r="E42" s="23">
        <f>'Economic - Trolley'!B44</f>
        <v>14882967.289049955</v>
      </c>
    </row>
    <row r="43" spans="2:6" x14ac:dyDescent="0.25">
      <c r="B43">
        <v>450</v>
      </c>
      <c r="C43" s="2">
        <f>'Economic - Bus'!B45-'Economic - Trolley'!B45</f>
        <v>2454596.0203266982</v>
      </c>
      <c r="D43" s="22">
        <f>'Economic - Bus'!B45</f>
        <v>17607245.073958684</v>
      </c>
      <c r="E43" s="23">
        <f>'Economic - Trolley'!B45</f>
        <v>15152649.053631986</v>
      </c>
    </row>
    <row r="44" spans="2:6" x14ac:dyDescent="0.25">
      <c r="C44" s="2"/>
      <c r="D44" s="22"/>
      <c r="E44" s="23"/>
    </row>
    <row r="45" spans="2:6" x14ac:dyDescent="0.25">
      <c r="F45" s="20" t="s">
        <v>62</v>
      </c>
    </row>
    <row r="46" spans="2:6" x14ac:dyDescent="0.25">
      <c r="B46" s="9" t="s">
        <v>42</v>
      </c>
      <c r="C46">
        <v>467.9600877428748</v>
      </c>
      <c r="D46" s="22">
        <f>'Economic - Trolley'!B48-'Economic - Bus'!B49</f>
        <v>-2672973.3525133822</v>
      </c>
      <c r="E46" s="21">
        <f>C46/20</f>
        <v>23.39800438714374</v>
      </c>
      <c r="F46" s="20">
        <f>60/E46</f>
        <v>2.5643212560883004</v>
      </c>
    </row>
    <row r="47" spans="2:6" x14ac:dyDescent="0.25">
      <c r="B47" t="s">
        <v>43</v>
      </c>
      <c r="F47" s="20" t="s">
        <v>63</v>
      </c>
    </row>
    <row r="56" spans="3:3" x14ac:dyDescent="0.25">
      <c r="C56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25.28515625" bestFit="1" customWidth="1"/>
  </cols>
  <sheetData>
    <row r="1" spans="1:2" x14ac:dyDescent="0.25">
      <c r="A1" t="s">
        <v>34</v>
      </c>
      <c r="B1" s="13">
        <v>0.05</v>
      </c>
    </row>
    <row r="2" spans="1:2" x14ac:dyDescent="0.25">
      <c r="A2" t="s">
        <v>35</v>
      </c>
      <c r="B2" s="13">
        <v>0.08</v>
      </c>
    </row>
    <row r="3" spans="1:2" x14ac:dyDescent="0.25">
      <c r="A3" t="s">
        <v>32</v>
      </c>
      <c r="B3" s="10">
        <v>18</v>
      </c>
    </row>
    <row r="4" spans="1:2" x14ac:dyDescent="0.25">
      <c r="A4" t="s">
        <v>33</v>
      </c>
      <c r="B4" s="13">
        <v>0.1</v>
      </c>
    </row>
    <row r="5" spans="1:2" x14ac:dyDescent="0.25">
      <c r="A5" t="s">
        <v>31</v>
      </c>
      <c r="B5" s="10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72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535636.55441537709</v>
      </c>
      <c r="C4" s="3">
        <f>'Trolley - emission'!$A4*2*'Trolley - emission'!$L$2*'Environmental costs'!$H$13*'Environmental costs'!$B$23</f>
        <v>44054.833663999991</v>
      </c>
      <c r="D4" s="3">
        <f>'Trolley - emission'!$A4*2*'Trolley - emission'!$L$2*'Environmental costs'!$H$13*'Environmental costs'!$B$23</f>
        <v>44054.833663999991</v>
      </c>
      <c r="E4" s="3">
        <f>'Trolley - emission'!$A4*2*'Trolley - emission'!$L$2*'Environmental costs'!$H$13*'Environmental costs'!$B$23</f>
        <v>44054.833663999991</v>
      </c>
      <c r="F4" s="3">
        <f>'Trolley - emission'!$A4*2*'Trolley - emission'!$L$2*'Environmental costs'!$H$13*'Environmental costs'!$B$23</f>
        <v>44054.833663999991</v>
      </c>
      <c r="G4" s="3">
        <f>'Trolley - emission'!$A4*2*'Trolley - emission'!$L$2*'Environmental costs'!$H$13*'Environmental costs'!$B$23</f>
        <v>44054.833663999991</v>
      </c>
      <c r="H4" s="3">
        <f>'Trolley - emission'!$A4*2*'Trolley - emission'!$L$2*'Environmental costs'!$H$13*'Environmental costs'!$B$23</f>
        <v>44054.833663999991</v>
      </c>
      <c r="I4" s="3">
        <f>'Trolley - emission'!$A4*2*'Trolley - emission'!$L$2*'Environmental costs'!$H$13*'Environmental costs'!$B$23</f>
        <v>44054.833663999991</v>
      </c>
      <c r="J4" s="3">
        <f>'Trolley - emission'!$A4*2*'Trolley - emission'!$L$2*'Environmental costs'!$H$13*'Environmental costs'!$B$23</f>
        <v>44054.833663999991</v>
      </c>
      <c r="K4" s="3">
        <f>'Trolley - emission'!$A4*2*'Trolley - emission'!$L$2*'Environmental costs'!$H$13*'Environmental costs'!$B$23</f>
        <v>44054.833663999991</v>
      </c>
      <c r="L4" s="3">
        <f>'Trolley - emission'!$A4*2*'Trolley - emission'!$L$2*'Environmental costs'!$H$13*'Environmental costs'!$B$23</f>
        <v>44054.833663999991</v>
      </c>
      <c r="M4" s="3">
        <f>'Trolley - emission'!$A4*2*'Trolley - emission'!$L$2*'Environmental costs'!$H$13*'Environmental costs'!$B$23</f>
        <v>44054.833663999991</v>
      </c>
      <c r="N4" s="3">
        <f>'Trolley - emission'!$A4*2*'Trolley - emission'!$L$2*'Environmental costs'!$H$13*'Environmental costs'!$B$23</f>
        <v>44054.833663999991</v>
      </c>
      <c r="O4" s="3">
        <f>'Trolley - emission'!$A4*2*'Trolley - emission'!$L$2*'Environmental costs'!$H$13*'Environmental costs'!$B$23</f>
        <v>44054.833663999991</v>
      </c>
      <c r="P4" s="3">
        <f>'Trolley - emission'!$A4*2*'Trolley - emission'!$L$2*'Environmental costs'!$H$13*'Environmental costs'!$B$23</f>
        <v>44054.833663999991</v>
      </c>
      <c r="Q4" s="3">
        <f>'Trolley - emission'!$A4*2*'Trolley - emission'!$L$2*'Environmental costs'!$H$13*'Environmental costs'!$B$23</f>
        <v>44054.833663999991</v>
      </c>
      <c r="R4" s="3">
        <f>'Trolley - emission'!$A4*2*'Trolley - emission'!$L$2*'Environmental costs'!$H$13*'Environmental costs'!$B$23</f>
        <v>44054.833663999991</v>
      </c>
      <c r="S4" s="3">
        <f>'Trolley - emission'!$A4*2*'Trolley - emission'!$L$2*'Environmental costs'!$H$13*'Environmental costs'!$B$23</f>
        <v>44054.833663999991</v>
      </c>
      <c r="T4" s="3">
        <f>'Trolley - emission'!$A4*2*'Trolley - emission'!$L$2*'Environmental costs'!$H$13*'Environmental costs'!$B$23</f>
        <v>44054.833663999991</v>
      </c>
      <c r="U4" s="3">
        <f>'Trolley - emission'!$A4*2*'Trolley - emission'!$L$2*'Environmental costs'!$H$13*'Environmental costs'!$B$23</f>
        <v>44054.833663999991</v>
      </c>
      <c r="V4" s="3">
        <f>'Trolley - emission'!$A4*2*'Trolley - emission'!$L$2*'Environmental costs'!$H$13*'Environmental costs'!$B$23</f>
        <v>44054.833663999991</v>
      </c>
      <c r="W4" s="3">
        <f>'Trolley - emission'!$A4*2*'Trolley - emission'!$L$2*'Environmental costs'!$H$13*'Environmental costs'!$B$23</f>
        <v>44054.833663999991</v>
      </c>
      <c r="X4" s="3">
        <f>'Trolley - emission'!$A4*2*'Trolley - emission'!$L$2*'Environmental costs'!$H$13*'Environmental costs'!$B$23</f>
        <v>44054.833663999991</v>
      </c>
      <c r="Y4" s="3">
        <f>'Trolley - emission'!$A4*2*'Trolley - emission'!$L$2*'Environmental costs'!$H$13*'Environmental costs'!$B$23</f>
        <v>44054.833663999991</v>
      </c>
      <c r="Z4" s="3">
        <f>'Trolley - emission'!$A4*2*'Trolley - emission'!$L$2*'Environmental costs'!$H$13*'Environmental costs'!$B$23</f>
        <v>44054.833663999991</v>
      </c>
      <c r="AA4" s="3">
        <f>'Trolley - emission'!$A4*2*'Trolley - emission'!$L$2*'Environmental costs'!$H$13*'Environmental costs'!$B$23</f>
        <v>44054.833663999991</v>
      </c>
      <c r="AB4" s="3">
        <f>'Trolley - emission'!$A4*2*'Trolley - emission'!$L$2*'Environmental costs'!$H$13*'Environmental costs'!$B$23</f>
        <v>44054.833663999991</v>
      </c>
      <c r="AC4" s="3">
        <f>'Trolley - emission'!$A4*2*'Trolley - emission'!$L$2*'Environmental costs'!$H$13*'Environmental costs'!$B$23</f>
        <v>44054.833663999991</v>
      </c>
      <c r="AD4" s="3">
        <f>'Trolley - emission'!$A4*2*'Trolley - emission'!$L$2*'Environmental costs'!$H$13*'Environmental costs'!$B$23</f>
        <v>44054.833663999991</v>
      </c>
      <c r="AE4" s="3">
        <f>'Trolley - emission'!$A4*2*'Trolley - emission'!$L$2*'Environmental costs'!$H$13*'Environmental costs'!$B$23</f>
        <v>44054.833663999991</v>
      </c>
      <c r="AF4" s="3">
        <f>'Trolley - emission'!$A4*2*'Trolley - emission'!$L$2*'Environmental costs'!$H$13*'Environmental costs'!$B$23</f>
        <v>44054.833663999991</v>
      </c>
    </row>
    <row r="5" spans="1:32" x14ac:dyDescent="0.25">
      <c r="A5">
        <v>200</v>
      </c>
      <c r="B5" s="2">
        <f t="shared" si="0"/>
        <v>1071273.1088307542</v>
      </c>
      <c r="C5" s="3">
        <f>'Trolley - emission'!$A5*2*'Trolley - emission'!$L$2*'Environmental costs'!$H$13*'Environmental costs'!$B$23</f>
        <v>88109.667327999981</v>
      </c>
      <c r="D5" s="3">
        <f>'Trolley - emission'!$A5*2*'Trolley - emission'!$L$2*'Environmental costs'!$H$13*'Environmental costs'!$B$23</f>
        <v>88109.667327999981</v>
      </c>
      <c r="E5" s="3">
        <f>'Trolley - emission'!$A5*2*'Trolley - emission'!$L$2*'Environmental costs'!$H$13*'Environmental costs'!$B$23</f>
        <v>88109.667327999981</v>
      </c>
      <c r="F5" s="3">
        <f>'Trolley - emission'!$A5*2*'Trolley - emission'!$L$2*'Environmental costs'!$H$13*'Environmental costs'!$B$23</f>
        <v>88109.667327999981</v>
      </c>
      <c r="G5" s="3">
        <f>'Trolley - emission'!$A5*2*'Trolley - emission'!$L$2*'Environmental costs'!$H$13*'Environmental costs'!$B$23</f>
        <v>88109.667327999981</v>
      </c>
      <c r="H5" s="3">
        <f>'Trolley - emission'!$A5*2*'Trolley - emission'!$L$2*'Environmental costs'!$H$13*'Environmental costs'!$B$23</f>
        <v>88109.667327999981</v>
      </c>
      <c r="I5" s="3">
        <f>'Trolley - emission'!$A5*2*'Trolley - emission'!$L$2*'Environmental costs'!$H$13*'Environmental costs'!$B$23</f>
        <v>88109.667327999981</v>
      </c>
      <c r="J5" s="3">
        <f>'Trolley - emission'!$A5*2*'Trolley - emission'!$L$2*'Environmental costs'!$H$13*'Environmental costs'!$B$23</f>
        <v>88109.667327999981</v>
      </c>
      <c r="K5" s="3">
        <f>'Trolley - emission'!$A5*2*'Trolley - emission'!$L$2*'Environmental costs'!$H$13*'Environmental costs'!$B$23</f>
        <v>88109.667327999981</v>
      </c>
      <c r="L5" s="3">
        <f>'Trolley - emission'!$A5*2*'Trolley - emission'!$L$2*'Environmental costs'!$H$13*'Environmental costs'!$B$23</f>
        <v>88109.667327999981</v>
      </c>
      <c r="M5" s="3">
        <f>'Trolley - emission'!$A5*2*'Trolley - emission'!$L$2*'Environmental costs'!$H$13*'Environmental costs'!$B$23</f>
        <v>88109.667327999981</v>
      </c>
      <c r="N5" s="3">
        <f>'Trolley - emission'!$A5*2*'Trolley - emission'!$L$2*'Environmental costs'!$H$13*'Environmental costs'!$B$23</f>
        <v>88109.667327999981</v>
      </c>
      <c r="O5" s="3">
        <f>'Trolley - emission'!$A5*2*'Trolley - emission'!$L$2*'Environmental costs'!$H$13*'Environmental costs'!$B$23</f>
        <v>88109.667327999981</v>
      </c>
      <c r="P5" s="3">
        <f>'Trolley - emission'!$A5*2*'Trolley - emission'!$L$2*'Environmental costs'!$H$13*'Environmental costs'!$B$23</f>
        <v>88109.667327999981</v>
      </c>
      <c r="Q5" s="3">
        <f>'Trolley - emission'!$A5*2*'Trolley - emission'!$L$2*'Environmental costs'!$H$13*'Environmental costs'!$B$23</f>
        <v>88109.667327999981</v>
      </c>
      <c r="R5" s="3">
        <f>'Trolley - emission'!$A5*2*'Trolley - emission'!$L$2*'Environmental costs'!$H$13*'Environmental costs'!$B$23</f>
        <v>88109.667327999981</v>
      </c>
      <c r="S5" s="3">
        <f>'Trolley - emission'!$A5*2*'Trolley - emission'!$L$2*'Environmental costs'!$H$13*'Environmental costs'!$B$23</f>
        <v>88109.667327999981</v>
      </c>
      <c r="T5" s="3">
        <f>'Trolley - emission'!$A5*2*'Trolley - emission'!$L$2*'Environmental costs'!$H$13*'Environmental costs'!$B$23</f>
        <v>88109.667327999981</v>
      </c>
      <c r="U5" s="3">
        <f>'Trolley - emission'!$A5*2*'Trolley - emission'!$L$2*'Environmental costs'!$H$13*'Environmental costs'!$B$23</f>
        <v>88109.667327999981</v>
      </c>
      <c r="V5" s="3">
        <f>'Trolley - emission'!$A5*2*'Trolley - emission'!$L$2*'Environmental costs'!$H$13*'Environmental costs'!$B$23</f>
        <v>88109.667327999981</v>
      </c>
      <c r="W5" s="3">
        <f>'Trolley - emission'!$A5*2*'Trolley - emission'!$L$2*'Environmental costs'!$H$13*'Environmental costs'!$B$23</f>
        <v>88109.667327999981</v>
      </c>
      <c r="X5" s="3">
        <f>'Trolley - emission'!$A5*2*'Trolley - emission'!$L$2*'Environmental costs'!$H$13*'Environmental costs'!$B$23</f>
        <v>88109.667327999981</v>
      </c>
      <c r="Y5" s="3">
        <f>'Trolley - emission'!$A5*2*'Trolley - emission'!$L$2*'Environmental costs'!$H$13*'Environmental costs'!$B$23</f>
        <v>88109.667327999981</v>
      </c>
      <c r="Z5" s="3">
        <f>'Trolley - emission'!$A5*2*'Trolley - emission'!$L$2*'Environmental costs'!$H$13*'Environmental costs'!$B$23</f>
        <v>88109.667327999981</v>
      </c>
      <c r="AA5" s="3">
        <f>'Trolley - emission'!$A5*2*'Trolley - emission'!$L$2*'Environmental costs'!$H$13*'Environmental costs'!$B$23</f>
        <v>88109.667327999981</v>
      </c>
      <c r="AB5" s="3">
        <f>'Trolley - emission'!$A5*2*'Trolley - emission'!$L$2*'Environmental costs'!$H$13*'Environmental costs'!$B$23</f>
        <v>88109.667327999981</v>
      </c>
      <c r="AC5" s="3">
        <f>'Trolley - emission'!$A5*2*'Trolley - emission'!$L$2*'Environmental costs'!$H$13*'Environmental costs'!$B$23</f>
        <v>88109.667327999981</v>
      </c>
      <c r="AD5" s="3">
        <f>'Trolley - emission'!$A5*2*'Trolley - emission'!$L$2*'Environmental costs'!$H$13*'Environmental costs'!$B$23</f>
        <v>88109.667327999981</v>
      </c>
      <c r="AE5" s="3">
        <f>'Trolley - emission'!$A5*2*'Trolley - emission'!$L$2*'Environmental costs'!$H$13*'Environmental costs'!$B$23</f>
        <v>88109.667327999981</v>
      </c>
      <c r="AF5" s="3">
        <f>'Trolley - emission'!$A5*2*'Trolley - emission'!$L$2*'Environmental costs'!$H$13*'Environmental costs'!$B$23</f>
        <v>88109.667327999981</v>
      </c>
    </row>
    <row r="6" spans="1:32" x14ac:dyDescent="0.25">
      <c r="A6">
        <v>300</v>
      </c>
      <c r="B6" s="2">
        <f t="shared" si="0"/>
        <v>1606909.6632461315</v>
      </c>
      <c r="C6" s="3">
        <f>'Trolley - emission'!$A6*2*'Trolley - emission'!$L$2*'Environmental costs'!$H$13*'Environmental costs'!$B$23</f>
        <v>132164.50099199999</v>
      </c>
      <c r="D6" s="3">
        <f>'Trolley - emission'!$A6*2*'Trolley - emission'!$L$2*'Environmental costs'!$H$13*'Environmental costs'!$B$23</f>
        <v>132164.50099199999</v>
      </c>
      <c r="E6" s="3">
        <f>'Trolley - emission'!$A6*2*'Trolley - emission'!$L$2*'Environmental costs'!$H$13*'Environmental costs'!$B$23</f>
        <v>132164.50099199999</v>
      </c>
      <c r="F6" s="3">
        <f>'Trolley - emission'!$A6*2*'Trolley - emission'!$L$2*'Environmental costs'!$H$13*'Environmental costs'!$B$23</f>
        <v>132164.50099199999</v>
      </c>
      <c r="G6" s="3">
        <f>'Trolley - emission'!$A6*2*'Trolley - emission'!$L$2*'Environmental costs'!$H$13*'Environmental costs'!$B$23</f>
        <v>132164.50099199999</v>
      </c>
      <c r="H6" s="3">
        <f>'Trolley - emission'!$A6*2*'Trolley - emission'!$L$2*'Environmental costs'!$H$13*'Environmental costs'!$B$23</f>
        <v>132164.50099199999</v>
      </c>
      <c r="I6" s="3">
        <f>'Trolley - emission'!$A6*2*'Trolley - emission'!$L$2*'Environmental costs'!$H$13*'Environmental costs'!$B$23</f>
        <v>132164.50099199999</v>
      </c>
      <c r="J6" s="3">
        <f>'Trolley - emission'!$A6*2*'Trolley - emission'!$L$2*'Environmental costs'!$H$13*'Environmental costs'!$B$23</f>
        <v>132164.50099199999</v>
      </c>
      <c r="K6" s="3">
        <f>'Trolley - emission'!$A6*2*'Trolley - emission'!$L$2*'Environmental costs'!$H$13*'Environmental costs'!$B$23</f>
        <v>132164.50099199999</v>
      </c>
      <c r="L6" s="3">
        <f>'Trolley - emission'!$A6*2*'Trolley - emission'!$L$2*'Environmental costs'!$H$13*'Environmental costs'!$B$23</f>
        <v>132164.50099199999</v>
      </c>
      <c r="M6" s="3">
        <f>'Trolley - emission'!$A6*2*'Trolley - emission'!$L$2*'Environmental costs'!$H$13*'Environmental costs'!$B$23</f>
        <v>132164.50099199999</v>
      </c>
      <c r="N6" s="3">
        <f>'Trolley - emission'!$A6*2*'Trolley - emission'!$L$2*'Environmental costs'!$H$13*'Environmental costs'!$B$23</f>
        <v>132164.50099199999</v>
      </c>
      <c r="O6" s="3">
        <f>'Trolley - emission'!$A6*2*'Trolley - emission'!$L$2*'Environmental costs'!$H$13*'Environmental costs'!$B$23</f>
        <v>132164.50099199999</v>
      </c>
      <c r="P6" s="3">
        <f>'Trolley - emission'!$A6*2*'Trolley - emission'!$L$2*'Environmental costs'!$H$13*'Environmental costs'!$B$23</f>
        <v>132164.50099199999</v>
      </c>
      <c r="Q6" s="3">
        <f>'Trolley - emission'!$A6*2*'Trolley - emission'!$L$2*'Environmental costs'!$H$13*'Environmental costs'!$B$23</f>
        <v>132164.50099199999</v>
      </c>
      <c r="R6" s="3">
        <f>'Trolley - emission'!$A6*2*'Trolley - emission'!$L$2*'Environmental costs'!$H$13*'Environmental costs'!$B$23</f>
        <v>132164.50099199999</v>
      </c>
      <c r="S6" s="3">
        <f>'Trolley - emission'!$A6*2*'Trolley - emission'!$L$2*'Environmental costs'!$H$13*'Environmental costs'!$B$23</f>
        <v>132164.50099199999</v>
      </c>
      <c r="T6" s="3">
        <f>'Trolley - emission'!$A6*2*'Trolley - emission'!$L$2*'Environmental costs'!$H$13*'Environmental costs'!$B$23</f>
        <v>132164.50099199999</v>
      </c>
      <c r="U6" s="3">
        <f>'Trolley - emission'!$A6*2*'Trolley - emission'!$L$2*'Environmental costs'!$H$13*'Environmental costs'!$B$23</f>
        <v>132164.50099199999</v>
      </c>
      <c r="V6" s="3">
        <f>'Trolley - emission'!$A6*2*'Trolley - emission'!$L$2*'Environmental costs'!$H$13*'Environmental costs'!$B$23</f>
        <v>132164.50099199999</v>
      </c>
      <c r="W6" s="3">
        <f>'Trolley - emission'!$A6*2*'Trolley - emission'!$L$2*'Environmental costs'!$H$13*'Environmental costs'!$B$23</f>
        <v>132164.50099199999</v>
      </c>
      <c r="X6" s="3">
        <f>'Trolley - emission'!$A6*2*'Trolley - emission'!$L$2*'Environmental costs'!$H$13*'Environmental costs'!$B$23</f>
        <v>132164.50099199999</v>
      </c>
      <c r="Y6" s="3">
        <f>'Trolley - emission'!$A6*2*'Trolley - emission'!$L$2*'Environmental costs'!$H$13*'Environmental costs'!$B$23</f>
        <v>132164.50099199999</v>
      </c>
      <c r="Z6" s="3">
        <f>'Trolley - emission'!$A6*2*'Trolley - emission'!$L$2*'Environmental costs'!$H$13*'Environmental costs'!$B$23</f>
        <v>132164.50099199999</v>
      </c>
      <c r="AA6" s="3">
        <f>'Trolley - emission'!$A6*2*'Trolley - emission'!$L$2*'Environmental costs'!$H$13*'Environmental costs'!$B$23</f>
        <v>132164.50099199999</v>
      </c>
      <c r="AB6" s="3">
        <f>'Trolley - emission'!$A6*2*'Trolley - emission'!$L$2*'Environmental costs'!$H$13*'Environmental costs'!$B$23</f>
        <v>132164.50099199999</v>
      </c>
      <c r="AC6" s="3">
        <f>'Trolley - emission'!$A6*2*'Trolley - emission'!$L$2*'Environmental costs'!$H$13*'Environmental costs'!$B$23</f>
        <v>132164.50099199999</v>
      </c>
      <c r="AD6" s="3">
        <f>'Trolley - emission'!$A6*2*'Trolley - emission'!$L$2*'Environmental costs'!$H$13*'Environmental costs'!$B$23</f>
        <v>132164.50099199999</v>
      </c>
      <c r="AE6" s="3">
        <f>'Trolley - emission'!$A6*2*'Trolley - emission'!$L$2*'Environmental costs'!$H$13*'Environmental costs'!$B$23</f>
        <v>132164.50099199999</v>
      </c>
      <c r="AF6" s="3">
        <f>'Trolley - emission'!$A6*2*'Trolley - emission'!$L$2*'Environmental costs'!$H$13*'Environmental costs'!$B$23</f>
        <v>132164.50099199999</v>
      </c>
    </row>
    <row r="7" spans="1:32" x14ac:dyDescent="0.25">
      <c r="A7">
        <v>400</v>
      </c>
      <c r="B7" s="2">
        <f t="shared" si="0"/>
        <v>2142546.2176615084</v>
      </c>
      <c r="C7" s="3">
        <f>'Trolley - emission'!$A7*2*'Trolley - emission'!$L$2*'Environmental costs'!$H$13*'Environmental costs'!$B$23</f>
        <v>176219.33465599996</v>
      </c>
      <c r="D7" s="3">
        <f>'Trolley - emission'!$A7*2*'Trolley - emission'!$L$2*'Environmental costs'!$H$13*'Environmental costs'!$B$23</f>
        <v>176219.33465599996</v>
      </c>
      <c r="E7" s="3">
        <f>'Trolley - emission'!$A7*2*'Trolley - emission'!$L$2*'Environmental costs'!$H$13*'Environmental costs'!$B$23</f>
        <v>176219.33465599996</v>
      </c>
      <c r="F7" s="3">
        <f>'Trolley - emission'!$A7*2*'Trolley - emission'!$L$2*'Environmental costs'!$H$13*'Environmental costs'!$B$23</f>
        <v>176219.33465599996</v>
      </c>
      <c r="G7" s="3">
        <f>'Trolley - emission'!$A7*2*'Trolley - emission'!$L$2*'Environmental costs'!$H$13*'Environmental costs'!$B$23</f>
        <v>176219.33465599996</v>
      </c>
      <c r="H7" s="3">
        <f>'Trolley - emission'!$A7*2*'Trolley - emission'!$L$2*'Environmental costs'!$H$13*'Environmental costs'!$B$23</f>
        <v>176219.33465599996</v>
      </c>
      <c r="I7" s="3">
        <f>'Trolley - emission'!$A7*2*'Trolley - emission'!$L$2*'Environmental costs'!$H$13*'Environmental costs'!$B$23</f>
        <v>176219.33465599996</v>
      </c>
      <c r="J7" s="3">
        <f>'Trolley - emission'!$A7*2*'Trolley - emission'!$L$2*'Environmental costs'!$H$13*'Environmental costs'!$B$23</f>
        <v>176219.33465599996</v>
      </c>
      <c r="K7" s="3">
        <f>'Trolley - emission'!$A7*2*'Trolley - emission'!$L$2*'Environmental costs'!$H$13*'Environmental costs'!$B$23</f>
        <v>176219.33465599996</v>
      </c>
      <c r="L7" s="3">
        <f>'Trolley - emission'!$A7*2*'Trolley - emission'!$L$2*'Environmental costs'!$H$13*'Environmental costs'!$B$23</f>
        <v>176219.33465599996</v>
      </c>
      <c r="M7" s="3">
        <f>'Trolley - emission'!$A7*2*'Trolley - emission'!$L$2*'Environmental costs'!$H$13*'Environmental costs'!$B$23</f>
        <v>176219.33465599996</v>
      </c>
      <c r="N7" s="3">
        <f>'Trolley - emission'!$A7*2*'Trolley - emission'!$L$2*'Environmental costs'!$H$13*'Environmental costs'!$B$23</f>
        <v>176219.33465599996</v>
      </c>
      <c r="O7" s="3">
        <f>'Trolley - emission'!$A7*2*'Trolley - emission'!$L$2*'Environmental costs'!$H$13*'Environmental costs'!$B$23</f>
        <v>176219.33465599996</v>
      </c>
      <c r="P7" s="3">
        <f>'Trolley - emission'!$A7*2*'Trolley - emission'!$L$2*'Environmental costs'!$H$13*'Environmental costs'!$B$23</f>
        <v>176219.33465599996</v>
      </c>
      <c r="Q7" s="3">
        <f>'Trolley - emission'!$A7*2*'Trolley - emission'!$L$2*'Environmental costs'!$H$13*'Environmental costs'!$B$23</f>
        <v>176219.33465599996</v>
      </c>
      <c r="R7" s="3">
        <f>'Trolley - emission'!$A7*2*'Trolley - emission'!$L$2*'Environmental costs'!$H$13*'Environmental costs'!$B$23</f>
        <v>176219.33465599996</v>
      </c>
      <c r="S7" s="3">
        <f>'Trolley - emission'!$A7*2*'Trolley - emission'!$L$2*'Environmental costs'!$H$13*'Environmental costs'!$B$23</f>
        <v>176219.33465599996</v>
      </c>
      <c r="T7" s="3">
        <f>'Trolley - emission'!$A7*2*'Trolley - emission'!$L$2*'Environmental costs'!$H$13*'Environmental costs'!$B$23</f>
        <v>176219.33465599996</v>
      </c>
      <c r="U7" s="3">
        <f>'Trolley - emission'!$A7*2*'Trolley - emission'!$L$2*'Environmental costs'!$H$13*'Environmental costs'!$B$23</f>
        <v>176219.33465599996</v>
      </c>
      <c r="V7" s="3">
        <f>'Trolley - emission'!$A7*2*'Trolley - emission'!$L$2*'Environmental costs'!$H$13*'Environmental costs'!$B$23</f>
        <v>176219.33465599996</v>
      </c>
      <c r="W7" s="3">
        <f>'Trolley - emission'!$A7*2*'Trolley - emission'!$L$2*'Environmental costs'!$H$13*'Environmental costs'!$B$23</f>
        <v>176219.33465599996</v>
      </c>
      <c r="X7" s="3">
        <f>'Trolley - emission'!$A7*2*'Trolley - emission'!$L$2*'Environmental costs'!$H$13*'Environmental costs'!$B$23</f>
        <v>176219.33465599996</v>
      </c>
      <c r="Y7" s="3">
        <f>'Trolley - emission'!$A7*2*'Trolley - emission'!$L$2*'Environmental costs'!$H$13*'Environmental costs'!$B$23</f>
        <v>176219.33465599996</v>
      </c>
      <c r="Z7" s="3">
        <f>'Trolley - emission'!$A7*2*'Trolley - emission'!$L$2*'Environmental costs'!$H$13*'Environmental costs'!$B$23</f>
        <v>176219.33465599996</v>
      </c>
      <c r="AA7" s="3">
        <f>'Trolley - emission'!$A7*2*'Trolley - emission'!$L$2*'Environmental costs'!$H$13*'Environmental costs'!$B$23</f>
        <v>176219.33465599996</v>
      </c>
      <c r="AB7" s="3">
        <f>'Trolley - emission'!$A7*2*'Trolley - emission'!$L$2*'Environmental costs'!$H$13*'Environmental costs'!$B$23</f>
        <v>176219.33465599996</v>
      </c>
      <c r="AC7" s="3">
        <f>'Trolley - emission'!$A7*2*'Trolley - emission'!$L$2*'Environmental costs'!$H$13*'Environmental costs'!$B$23</f>
        <v>176219.33465599996</v>
      </c>
      <c r="AD7" s="3">
        <f>'Trolley - emission'!$A7*2*'Trolley - emission'!$L$2*'Environmental costs'!$H$13*'Environmental costs'!$B$23</f>
        <v>176219.33465599996</v>
      </c>
      <c r="AE7" s="3">
        <f>'Trolley - emission'!$A7*2*'Trolley - emission'!$L$2*'Environmental costs'!$H$13*'Environmental costs'!$B$23</f>
        <v>176219.33465599996</v>
      </c>
      <c r="AF7" s="3">
        <f>'Trolley - emission'!$A7*2*'Trolley - emission'!$L$2*'Environmental costs'!$H$13*'Environmental costs'!$B$23</f>
        <v>176219.33465599996</v>
      </c>
    </row>
    <row r="8" spans="1:32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39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393225.23643922876</v>
      </c>
      <c r="C4" s="3">
        <f>'Bus - emission'!$A4*2*'Bus - emission'!$L$2*'Environmental costs'!$H$12*'Environmental costs'!$B$23</f>
        <v>32341.841200000003</v>
      </c>
      <c r="D4" s="3">
        <f>'Bus - emission'!$A4*2*'Bus - emission'!$L$2*'Environmental costs'!$H$12*'Environmental costs'!$B$23</f>
        <v>32341.841200000003</v>
      </c>
      <c r="E4" s="3">
        <f>'Bus - emission'!$A4*2*'Bus - emission'!$L$2*'Environmental costs'!$H$12*'Environmental costs'!$B$23</f>
        <v>32341.841200000003</v>
      </c>
      <c r="F4" s="3">
        <f>'Bus - emission'!$A4*2*'Bus - emission'!$L$2*'Environmental costs'!$H$12*'Environmental costs'!$B$23</f>
        <v>32341.841200000003</v>
      </c>
      <c r="G4" s="3">
        <f>'Bus - emission'!$A4*2*'Bus - emission'!$L$2*'Environmental costs'!$H$12*'Environmental costs'!$B$23</f>
        <v>32341.841200000003</v>
      </c>
      <c r="H4" s="3">
        <f>'Bus - emission'!$A4*2*'Bus - emission'!$L$2*'Environmental costs'!$H$12*'Environmental costs'!$B$23</f>
        <v>32341.841200000003</v>
      </c>
      <c r="I4" s="3">
        <f>'Bus - emission'!$A4*2*'Bus - emission'!$L$2*'Environmental costs'!$H$12*'Environmental costs'!$B$23</f>
        <v>32341.841200000003</v>
      </c>
      <c r="J4" s="3">
        <f>'Bus - emission'!$A4*2*'Bus - emission'!$L$2*'Environmental costs'!$H$12*'Environmental costs'!$B$23</f>
        <v>32341.841200000003</v>
      </c>
      <c r="K4" s="3">
        <f>'Bus - emission'!$A4*2*'Bus - emission'!$L$2*'Environmental costs'!$H$12*'Environmental costs'!$B$23</f>
        <v>32341.841200000003</v>
      </c>
      <c r="L4" s="3">
        <f>'Bus - emission'!$A4*2*'Bus - emission'!$L$2*'Environmental costs'!$H$12*'Environmental costs'!$B$23</f>
        <v>32341.841200000003</v>
      </c>
      <c r="M4" s="3">
        <f>'Bus - emission'!$A4*2*'Bus - emission'!$L$2*'Environmental costs'!$H$12*'Environmental costs'!$B$23</f>
        <v>32341.841200000003</v>
      </c>
      <c r="N4" s="3">
        <f>'Bus - emission'!$A4*2*'Bus - emission'!$L$2*'Environmental costs'!$H$12*'Environmental costs'!$B$23</f>
        <v>32341.841200000003</v>
      </c>
      <c r="O4" s="3">
        <f>'Bus - emission'!$A4*2*'Bus - emission'!$L$2*'Environmental costs'!$H$12*'Environmental costs'!$B$23</f>
        <v>32341.841200000003</v>
      </c>
      <c r="P4" s="3">
        <f>'Bus - emission'!$A4*2*'Bus - emission'!$L$2*'Environmental costs'!$H$12*'Environmental costs'!$B$23</f>
        <v>32341.841200000003</v>
      </c>
      <c r="Q4" s="3">
        <f>'Bus - emission'!$A4*2*'Bus - emission'!$L$2*'Environmental costs'!$H$12*'Environmental costs'!$B$23</f>
        <v>32341.841200000003</v>
      </c>
      <c r="R4" s="3">
        <f>'Bus - emission'!$A4*2*'Bus - emission'!$L$2*'Environmental costs'!$H$12*'Environmental costs'!$B$23</f>
        <v>32341.841200000003</v>
      </c>
      <c r="S4" s="3">
        <f>'Bus - emission'!$A4*2*'Bus - emission'!$L$2*'Environmental costs'!$H$12*'Environmental costs'!$B$23</f>
        <v>32341.841200000003</v>
      </c>
      <c r="T4" s="3">
        <f>'Bus - emission'!$A4*2*'Bus - emission'!$L$2*'Environmental costs'!$H$12*'Environmental costs'!$B$23</f>
        <v>32341.841200000003</v>
      </c>
      <c r="U4" s="3">
        <f>'Bus - emission'!$A4*2*'Bus - emission'!$L$2*'Environmental costs'!$H$12*'Environmental costs'!$B$23</f>
        <v>32341.841200000003</v>
      </c>
      <c r="V4" s="3">
        <f>'Bus - emission'!$A4*2*'Bus - emission'!$L$2*'Environmental costs'!$H$12*'Environmental costs'!$B$23</f>
        <v>32341.841200000003</v>
      </c>
      <c r="W4" s="3">
        <f>'Bus - emission'!$A4*2*'Bus - emission'!$L$2*'Environmental costs'!$H$12*'Environmental costs'!$B$23</f>
        <v>32341.841200000003</v>
      </c>
      <c r="X4" s="3">
        <f>'Bus - emission'!$A4*2*'Bus - emission'!$L$2*'Environmental costs'!$H$12*'Environmental costs'!$B$23</f>
        <v>32341.841200000003</v>
      </c>
      <c r="Y4" s="3">
        <f>'Bus - emission'!$A4*2*'Bus - emission'!$L$2*'Environmental costs'!$H$12*'Environmental costs'!$B$23</f>
        <v>32341.841200000003</v>
      </c>
      <c r="Z4" s="3">
        <f>'Bus - emission'!$A4*2*'Bus - emission'!$L$2*'Environmental costs'!$H$12*'Environmental costs'!$B$23</f>
        <v>32341.841200000003</v>
      </c>
      <c r="AA4" s="3">
        <f>'Bus - emission'!$A4*2*'Bus - emission'!$L$2*'Environmental costs'!$H$12*'Environmental costs'!$B$23</f>
        <v>32341.841200000003</v>
      </c>
      <c r="AB4" s="3">
        <f>'Bus - emission'!$A4*2*'Bus - emission'!$L$2*'Environmental costs'!$H$12*'Environmental costs'!$B$23</f>
        <v>32341.841200000003</v>
      </c>
      <c r="AC4" s="3">
        <f>'Bus - emission'!$A4*2*'Bus - emission'!$L$2*'Environmental costs'!$H$12*'Environmental costs'!$B$23</f>
        <v>32341.841200000003</v>
      </c>
      <c r="AD4" s="3">
        <f>'Bus - emission'!$A4*2*'Bus - emission'!$L$2*'Environmental costs'!$H$12*'Environmental costs'!$B$23</f>
        <v>32341.841200000003</v>
      </c>
      <c r="AE4" s="3">
        <f>'Bus - emission'!$A4*2*'Bus - emission'!$L$2*'Environmental costs'!$H$12*'Environmental costs'!$B$23</f>
        <v>32341.841200000003</v>
      </c>
      <c r="AF4" s="3">
        <f>'Bus - emission'!$A4*2*'Bus - emission'!$L$2*'Environmental costs'!$H$12*'Environmental costs'!$B$23</f>
        <v>32341.841200000003</v>
      </c>
    </row>
    <row r="5" spans="1:32" x14ac:dyDescent="0.25">
      <c r="A5">
        <v>200</v>
      </c>
      <c r="B5" s="2">
        <f t="shared" si="0"/>
        <v>786450.47287845751</v>
      </c>
      <c r="C5" s="3">
        <f>'Bus - emission'!$A5*2*'Bus - emission'!$L$2*'Environmental costs'!$H$12*'Environmental costs'!$B$23</f>
        <v>64683.682400000005</v>
      </c>
      <c r="D5" s="3">
        <f>'Bus - emission'!$A5*2*'Bus - emission'!$L$2*'Environmental costs'!$H$12*'Environmental costs'!$B$23</f>
        <v>64683.682400000005</v>
      </c>
      <c r="E5" s="3">
        <f>'Bus - emission'!$A5*2*'Bus - emission'!$L$2*'Environmental costs'!$H$12*'Environmental costs'!$B$23</f>
        <v>64683.682400000005</v>
      </c>
      <c r="F5" s="3">
        <f>'Bus - emission'!$A5*2*'Bus - emission'!$L$2*'Environmental costs'!$H$12*'Environmental costs'!$B$23</f>
        <v>64683.682400000005</v>
      </c>
      <c r="G5" s="3">
        <f>'Bus - emission'!$A5*2*'Bus - emission'!$L$2*'Environmental costs'!$H$12*'Environmental costs'!$B$23</f>
        <v>64683.682400000005</v>
      </c>
      <c r="H5" s="3">
        <f>'Bus - emission'!$A5*2*'Bus - emission'!$L$2*'Environmental costs'!$H$12*'Environmental costs'!$B$23</f>
        <v>64683.682400000005</v>
      </c>
      <c r="I5" s="3">
        <f>'Bus - emission'!$A5*2*'Bus - emission'!$L$2*'Environmental costs'!$H$12*'Environmental costs'!$B$23</f>
        <v>64683.682400000005</v>
      </c>
      <c r="J5" s="3">
        <f>'Bus - emission'!$A5*2*'Bus - emission'!$L$2*'Environmental costs'!$H$12*'Environmental costs'!$B$23</f>
        <v>64683.682400000005</v>
      </c>
      <c r="K5" s="3">
        <f>'Bus - emission'!$A5*2*'Bus - emission'!$L$2*'Environmental costs'!$H$12*'Environmental costs'!$B$23</f>
        <v>64683.682400000005</v>
      </c>
      <c r="L5" s="3">
        <f>'Bus - emission'!$A5*2*'Bus - emission'!$L$2*'Environmental costs'!$H$12*'Environmental costs'!$B$23</f>
        <v>64683.682400000005</v>
      </c>
      <c r="M5" s="3">
        <f>'Bus - emission'!$A5*2*'Bus - emission'!$L$2*'Environmental costs'!$H$12*'Environmental costs'!$B$23</f>
        <v>64683.682400000005</v>
      </c>
      <c r="N5" s="3">
        <f>'Bus - emission'!$A5*2*'Bus - emission'!$L$2*'Environmental costs'!$H$12*'Environmental costs'!$B$23</f>
        <v>64683.682400000005</v>
      </c>
      <c r="O5" s="3">
        <f>'Bus - emission'!$A5*2*'Bus - emission'!$L$2*'Environmental costs'!$H$12*'Environmental costs'!$B$23</f>
        <v>64683.682400000005</v>
      </c>
      <c r="P5" s="3">
        <f>'Bus - emission'!$A5*2*'Bus - emission'!$L$2*'Environmental costs'!$H$12*'Environmental costs'!$B$23</f>
        <v>64683.682400000005</v>
      </c>
      <c r="Q5" s="3">
        <f>'Bus - emission'!$A5*2*'Bus - emission'!$L$2*'Environmental costs'!$H$12*'Environmental costs'!$B$23</f>
        <v>64683.682400000005</v>
      </c>
      <c r="R5" s="3">
        <f>'Bus - emission'!$A5*2*'Bus - emission'!$L$2*'Environmental costs'!$H$12*'Environmental costs'!$B$23</f>
        <v>64683.682400000005</v>
      </c>
      <c r="S5" s="3">
        <f>'Bus - emission'!$A5*2*'Bus - emission'!$L$2*'Environmental costs'!$H$12*'Environmental costs'!$B$23</f>
        <v>64683.682400000005</v>
      </c>
      <c r="T5" s="3">
        <f>'Bus - emission'!$A5*2*'Bus - emission'!$L$2*'Environmental costs'!$H$12*'Environmental costs'!$B$23</f>
        <v>64683.682400000005</v>
      </c>
      <c r="U5" s="3">
        <f>'Bus - emission'!$A5*2*'Bus - emission'!$L$2*'Environmental costs'!$H$12*'Environmental costs'!$B$23</f>
        <v>64683.682400000005</v>
      </c>
      <c r="V5" s="3">
        <f>'Bus - emission'!$A5*2*'Bus - emission'!$L$2*'Environmental costs'!$H$12*'Environmental costs'!$B$23</f>
        <v>64683.682400000005</v>
      </c>
      <c r="W5" s="3">
        <f>'Bus - emission'!$A5*2*'Bus - emission'!$L$2*'Environmental costs'!$H$12*'Environmental costs'!$B$23</f>
        <v>64683.682400000005</v>
      </c>
      <c r="X5" s="3">
        <f>'Bus - emission'!$A5*2*'Bus - emission'!$L$2*'Environmental costs'!$H$12*'Environmental costs'!$B$23</f>
        <v>64683.682400000005</v>
      </c>
      <c r="Y5" s="3">
        <f>'Bus - emission'!$A5*2*'Bus - emission'!$L$2*'Environmental costs'!$H$12*'Environmental costs'!$B$23</f>
        <v>64683.682400000005</v>
      </c>
      <c r="Z5" s="3">
        <f>'Bus - emission'!$A5*2*'Bus - emission'!$L$2*'Environmental costs'!$H$12*'Environmental costs'!$B$23</f>
        <v>64683.682400000005</v>
      </c>
      <c r="AA5" s="3">
        <f>'Bus - emission'!$A5*2*'Bus - emission'!$L$2*'Environmental costs'!$H$12*'Environmental costs'!$B$23</f>
        <v>64683.682400000005</v>
      </c>
      <c r="AB5" s="3">
        <f>'Bus - emission'!$A5*2*'Bus - emission'!$L$2*'Environmental costs'!$H$12*'Environmental costs'!$B$23</f>
        <v>64683.682400000005</v>
      </c>
      <c r="AC5" s="3">
        <f>'Bus - emission'!$A5*2*'Bus - emission'!$L$2*'Environmental costs'!$H$12*'Environmental costs'!$B$23</f>
        <v>64683.682400000005</v>
      </c>
      <c r="AD5" s="3">
        <f>'Bus - emission'!$A5*2*'Bus - emission'!$L$2*'Environmental costs'!$H$12*'Environmental costs'!$B$23</f>
        <v>64683.682400000005</v>
      </c>
      <c r="AE5" s="3">
        <f>'Bus - emission'!$A5*2*'Bus - emission'!$L$2*'Environmental costs'!$H$12*'Environmental costs'!$B$23</f>
        <v>64683.682400000005</v>
      </c>
      <c r="AF5" s="3">
        <f>'Bus - emission'!$A5*2*'Bus - emission'!$L$2*'Environmental costs'!$H$12*'Environmental costs'!$B$23</f>
        <v>64683.682400000005</v>
      </c>
    </row>
    <row r="6" spans="1:32" x14ac:dyDescent="0.25">
      <c r="A6">
        <v>300</v>
      </c>
      <c r="B6" s="2">
        <f t="shared" si="0"/>
        <v>1179675.709317686</v>
      </c>
      <c r="C6" s="3">
        <f>'Bus - emission'!$A6*2*'Bus - emission'!$L$2*'Environmental costs'!$H$12*'Environmental costs'!$B$23</f>
        <v>97025.523600000015</v>
      </c>
      <c r="D6" s="3">
        <f>'Bus - emission'!$A6*2*'Bus - emission'!$L$2*'Environmental costs'!$H$12*'Environmental costs'!$B$23</f>
        <v>97025.523600000015</v>
      </c>
      <c r="E6" s="3">
        <f>'Bus - emission'!$A6*2*'Bus - emission'!$L$2*'Environmental costs'!$H$12*'Environmental costs'!$B$23</f>
        <v>97025.523600000015</v>
      </c>
      <c r="F6" s="3">
        <f>'Bus - emission'!$A6*2*'Bus - emission'!$L$2*'Environmental costs'!$H$12*'Environmental costs'!$B$23</f>
        <v>97025.523600000015</v>
      </c>
      <c r="G6" s="3">
        <f>'Bus - emission'!$A6*2*'Bus - emission'!$L$2*'Environmental costs'!$H$12*'Environmental costs'!$B$23</f>
        <v>97025.523600000015</v>
      </c>
      <c r="H6" s="3">
        <f>'Bus - emission'!$A6*2*'Bus - emission'!$L$2*'Environmental costs'!$H$12*'Environmental costs'!$B$23</f>
        <v>97025.523600000015</v>
      </c>
      <c r="I6" s="3">
        <f>'Bus - emission'!$A6*2*'Bus - emission'!$L$2*'Environmental costs'!$H$12*'Environmental costs'!$B$23</f>
        <v>97025.523600000015</v>
      </c>
      <c r="J6" s="3">
        <f>'Bus - emission'!$A6*2*'Bus - emission'!$L$2*'Environmental costs'!$H$12*'Environmental costs'!$B$23</f>
        <v>97025.523600000015</v>
      </c>
      <c r="K6" s="3">
        <f>'Bus - emission'!$A6*2*'Bus - emission'!$L$2*'Environmental costs'!$H$12*'Environmental costs'!$B$23</f>
        <v>97025.523600000015</v>
      </c>
      <c r="L6" s="3">
        <f>'Bus - emission'!$A6*2*'Bus - emission'!$L$2*'Environmental costs'!$H$12*'Environmental costs'!$B$23</f>
        <v>97025.523600000015</v>
      </c>
      <c r="M6" s="3">
        <f>'Bus - emission'!$A6*2*'Bus - emission'!$L$2*'Environmental costs'!$H$12*'Environmental costs'!$B$23</f>
        <v>97025.523600000015</v>
      </c>
      <c r="N6" s="3">
        <f>'Bus - emission'!$A6*2*'Bus - emission'!$L$2*'Environmental costs'!$H$12*'Environmental costs'!$B$23</f>
        <v>97025.523600000015</v>
      </c>
      <c r="O6" s="3">
        <f>'Bus - emission'!$A6*2*'Bus - emission'!$L$2*'Environmental costs'!$H$12*'Environmental costs'!$B$23</f>
        <v>97025.523600000015</v>
      </c>
      <c r="P6" s="3">
        <f>'Bus - emission'!$A6*2*'Bus - emission'!$L$2*'Environmental costs'!$H$12*'Environmental costs'!$B$23</f>
        <v>97025.523600000015</v>
      </c>
      <c r="Q6" s="3">
        <f>'Bus - emission'!$A6*2*'Bus - emission'!$L$2*'Environmental costs'!$H$12*'Environmental costs'!$B$23</f>
        <v>97025.523600000015</v>
      </c>
      <c r="R6" s="3">
        <f>'Bus - emission'!$A6*2*'Bus - emission'!$L$2*'Environmental costs'!$H$12*'Environmental costs'!$B$23</f>
        <v>97025.523600000015</v>
      </c>
      <c r="S6" s="3">
        <f>'Bus - emission'!$A6*2*'Bus - emission'!$L$2*'Environmental costs'!$H$12*'Environmental costs'!$B$23</f>
        <v>97025.523600000015</v>
      </c>
      <c r="T6" s="3">
        <f>'Bus - emission'!$A6*2*'Bus - emission'!$L$2*'Environmental costs'!$H$12*'Environmental costs'!$B$23</f>
        <v>97025.523600000015</v>
      </c>
      <c r="U6" s="3">
        <f>'Bus - emission'!$A6*2*'Bus - emission'!$L$2*'Environmental costs'!$H$12*'Environmental costs'!$B$23</f>
        <v>97025.523600000015</v>
      </c>
      <c r="V6" s="3">
        <f>'Bus - emission'!$A6*2*'Bus - emission'!$L$2*'Environmental costs'!$H$12*'Environmental costs'!$B$23</f>
        <v>97025.523600000015</v>
      </c>
      <c r="W6" s="3">
        <f>'Bus - emission'!$A6*2*'Bus - emission'!$L$2*'Environmental costs'!$H$12*'Environmental costs'!$B$23</f>
        <v>97025.523600000015</v>
      </c>
      <c r="X6" s="3">
        <f>'Bus - emission'!$A6*2*'Bus - emission'!$L$2*'Environmental costs'!$H$12*'Environmental costs'!$B$23</f>
        <v>97025.523600000015</v>
      </c>
      <c r="Y6" s="3">
        <f>'Bus - emission'!$A6*2*'Bus - emission'!$L$2*'Environmental costs'!$H$12*'Environmental costs'!$B$23</f>
        <v>97025.523600000015</v>
      </c>
      <c r="Z6" s="3">
        <f>'Bus - emission'!$A6*2*'Bus - emission'!$L$2*'Environmental costs'!$H$12*'Environmental costs'!$B$23</f>
        <v>97025.523600000015</v>
      </c>
      <c r="AA6" s="3">
        <f>'Bus - emission'!$A6*2*'Bus - emission'!$L$2*'Environmental costs'!$H$12*'Environmental costs'!$B$23</f>
        <v>97025.523600000015</v>
      </c>
      <c r="AB6" s="3">
        <f>'Bus - emission'!$A6*2*'Bus - emission'!$L$2*'Environmental costs'!$H$12*'Environmental costs'!$B$23</f>
        <v>97025.523600000015</v>
      </c>
      <c r="AC6" s="3">
        <f>'Bus - emission'!$A6*2*'Bus - emission'!$L$2*'Environmental costs'!$H$12*'Environmental costs'!$B$23</f>
        <v>97025.523600000015</v>
      </c>
      <c r="AD6" s="3">
        <f>'Bus - emission'!$A6*2*'Bus - emission'!$L$2*'Environmental costs'!$H$12*'Environmental costs'!$B$23</f>
        <v>97025.523600000015</v>
      </c>
      <c r="AE6" s="3">
        <f>'Bus - emission'!$A6*2*'Bus - emission'!$L$2*'Environmental costs'!$H$12*'Environmental costs'!$B$23</f>
        <v>97025.523600000015</v>
      </c>
      <c r="AF6" s="3">
        <f>'Bus - emission'!$A6*2*'Bus - emission'!$L$2*'Environmental costs'!$H$12*'Environmental costs'!$B$23</f>
        <v>97025.523600000015</v>
      </c>
    </row>
    <row r="7" spans="1:32" x14ac:dyDescent="0.25">
      <c r="A7">
        <v>400</v>
      </c>
      <c r="B7" s="2">
        <f t="shared" si="0"/>
        <v>1572900.945756915</v>
      </c>
      <c r="C7" s="3">
        <f>'Bus - emission'!$A7*2*'Bus - emission'!$L$2*'Environmental costs'!$H$12*'Environmental costs'!$B$23</f>
        <v>129367.36480000001</v>
      </c>
      <c r="D7" s="3">
        <f>'Bus - emission'!$A7*2*'Bus - emission'!$L$2*'Environmental costs'!$H$12*'Environmental costs'!$B$23</f>
        <v>129367.36480000001</v>
      </c>
      <c r="E7" s="3">
        <f>'Bus - emission'!$A7*2*'Bus - emission'!$L$2*'Environmental costs'!$H$12*'Environmental costs'!$B$23</f>
        <v>129367.36480000001</v>
      </c>
      <c r="F7" s="3">
        <f>'Bus - emission'!$A7*2*'Bus - emission'!$L$2*'Environmental costs'!$H$12*'Environmental costs'!$B$23</f>
        <v>129367.36480000001</v>
      </c>
      <c r="G7" s="3">
        <f>'Bus - emission'!$A7*2*'Bus - emission'!$L$2*'Environmental costs'!$H$12*'Environmental costs'!$B$23</f>
        <v>129367.36480000001</v>
      </c>
      <c r="H7" s="3">
        <f>'Bus - emission'!$A7*2*'Bus - emission'!$L$2*'Environmental costs'!$H$12*'Environmental costs'!$B$23</f>
        <v>129367.36480000001</v>
      </c>
      <c r="I7" s="3">
        <f>'Bus - emission'!$A7*2*'Bus - emission'!$L$2*'Environmental costs'!$H$12*'Environmental costs'!$B$23</f>
        <v>129367.36480000001</v>
      </c>
      <c r="J7" s="3">
        <f>'Bus - emission'!$A7*2*'Bus - emission'!$L$2*'Environmental costs'!$H$12*'Environmental costs'!$B$23</f>
        <v>129367.36480000001</v>
      </c>
      <c r="K7" s="3">
        <f>'Bus - emission'!$A7*2*'Bus - emission'!$L$2*'Environmental costs'!$H$12*'Environmental costs'!$B$23</f>
        <v>129367.36480000001</v>
      </c>
      <c r="L7" s="3">
        <f>'Bus - emission'!$A7*2*'Bus - emission'!$L$2*'Environmental costs'!$H$12*'Environmental costs'!$B$23</f>
        <v>129367.36480000001</v>
      </c>
      <c r="M7" s="3">
        <f>'Bus - emission'!$A7*2*'Bus - emission'!$L$2*'Environmental costs'!$H$12*'Environmental costs'!$B$23</f>
        <v>129367.36480000001</v>
      </c>
      <c r="N7" s="3">
        <f>'Bus - emission'!$A7*2*'Bus - emission'!$L$2*'Environmental costs'!$H$12*'Environmental costs'!$B$23</f>
        <v>129367.36480000001</v>
      </c>
      <c r="O7" s="3">
        <f>'Bus - emission'!$A7*2*'Bus - emission'!$L$2*'Environmental costs'!$H$12*'Environmental costs'!$B$23</f>
        <v>129367.36480000001</v>
      </c>
      <c r="P7" s="3">
        <f>'Bus - emission'!$A7*2*'Bus - emission'!$L$2*'Environmental costs'!$H$12*'Environmental costs'!$B$23</f>
        <v>129367.36480000001</v>
      </c>
      <c r="Q7" s="3">
        <f>'Bus - emission'!$A7*2*'Bus - emission'!$L$2*'Environmental costs'!$H$12*'Environmental costs'!$B$23</f>
        <v>129367.36480000001</v>
      </c>
      <c r="R7" s="3">
        <f>'Bus - emission'!$A7*2*'Bus - emission'!$L$2*'Environmental costs'!$H$12*'Environmental costs'!$B$23</f>
        <v>129367.36480000001</v>
      </c>
      <c r="S7" s="3">
        <f>'Bus - emission'!$A7*2*'Bus - emission'!$L$2*'Environmental costs'!$H$12*'Environmental costs'!$B$23</f>
        <v>129367.36480000001</v>
      </c>
      <c r="T7" s="3">
        <f>'Bus - emission'!$A7*2*'Bus - emission'!$L$2*'Environmental costs'!$H$12*'Environmental costs'!$B$23</f>
        <v>129367.36480000001</v>
      </c>
      <c r="U7" s="3">
        <f>'Bus - emission'!$A7*2*'Bus - emission'!$L$2*'Environmental costs'!$H$12*'Environmental costs'!$B$23</f>
        <v>129367.36480000001</v>
      </c>
      <c r="V7" s="3">
        <f>'Bus - emission'!$A7*2*'Bus - emission'!$L$2*'Environmental costs'!$H$12*'Environmental costs'!$B$23</f>
        <v>129367.36480000001</v>
      </c>
      <c r="W7" s="3">
        <f>'Bus - emission'!$A7*2*'Bus - emission'!$L$2*'Environmental costs'!$H$12*'Environmental costs'!$B$23</f>
        <v>129367.36480000001</v>
      </c>
      <c r="X7" s="3">
        <f>'Bus - emission'!$A7*2*'Bus - emission'!$L$2*'Environmental costs'!$H$12*'Environmental costs'!$B$23</f>
        <v>129367.36480000001</v>
      </c>
      <c r="Y7" s="3">
        <f>'Bus - emission'!$A7*2*'Bus - emission'!$L$2*'Environmental costs'!$H$12*'Environmental costs'!$B$23</f>
        <v>129367.36480000001</v>
      </c>
      <c r="Z7" s="3">
        <f>'Bus - emission'!$A7*2*'Bus - emission'!$L$2*'Environmental costs'!$H$12*'Environmental costs'!$B$23</f>
        <v>129367.36480000001</v>
      </c>
      <c r="AA7" s="3">
        <f>'Bus - emission'!$A7*2*'Bus - emission'!$L$2*'Environmental costs'!$H$12*'Environmental costs'!$B$23</f>
        <v>129367.36480000001</v>
      </c>
      <c r="AB7" s="3">
        <f>'Bus - emission'!$A7*2*'Bus - emission'!$L$2*'Environmental costs'!$H$12*'Environmental costs'!$B$23</f>
        <v>129367.36480000001</v>
      </c>
      <c r="AC7" s="3">
        <f>'Bus - emission'!$A7*2*'Bus - emission'!$L$2*'Environmental costs'!$H$12*'Environmental costs'!$B$23</f>
        <v>129367.36480000001</v>
      </c>
      <c r="AD7" s="3">
        <f>'Bus - emission'!$A7*2*'Bus - emission'!$L$2*'Environmental costs'!$H$12*'Environmental costs'!$B$23</f>
        <v>129367.36480000001</v>
      </c>
      <c r="AE7" s="3">
        <f>'Bus - emission'!$A7*2*'Bus - emission'!$L$2*'Environmental costs'!$H$12*'Environmental costs'!$B$23</f>
        <v>129367.36480000001</v>
      </c>
      <c r="AF7" s="3">
        <f>'Bus - emission'!$A7*2*'Bus - emission'!$L$2*'Environmental costs'!$H$12*'Environmental costs'!$B$23</f>
        <v>129367.36480000001</v>
      </c>
    </row>
    <row r="8" spans="1:32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/>
    </row>
    <row r="2" spans="1:32" ht="29.25" customHeight="1" x14ac:dyDescent="0.25">
      <c r="A2" s="4" t="s">
        <v>72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34432.605821955971</v>
      </c>
      <c r="C4" s="3">
        <f>'Trolley - noise'!$A4*2*'Trolley - noise'!$L$2*'Environmental costs'!$B$18*'Environmental costs'!$B$23</f>
        <v>2832</v>
      </c>
      <c r="D4" s="3">
        <f>'Trolley - noise'!$A4*2*'Trolley - noise'!$L$2*'Environmental costs'!$B$18*'Environmental costs'!$B$23</f>
        <v>2832</v>
      </c>
      <c r="E4" s="3">
        <f>'Trolley - noise'!$A4*2*'Trolley - noise'!$L$2*'Environmental costs'!$B$18*'Environmental costs'!$B$23</f>
        <v>2832</v>
      </c>
      <c r="F4" s="3">
        <f>'Trolley - noise'!$A4*2*'Trolley - noise'!$L$2*'Environmental costs'!$B$18*'Environmental costs'!$B$23</f>
        <v>2832</v>
      </c>
      <c r="G4" s="3">
        <f>'Trolley - noise'!$A4*2*'Trolley - noise'!$L$2*'Environmental costs'!$B$18*'Environmental costs'!$B$23</f>
        <v>2832</v>
      </c>
      <c r="H4" s="3">
        <f>'Trolley - noise'!$A4*2*'Trolley - noise'!$L$2*'Environmental costs'!$B$18*'Environmental costs'!$B$23</f>
        <v>2832</v>
      </c>
      <c r="I4" s="3">
        <f>'Trolley - noise'!$A4*2*'Trolley - noise'!$L$2*'Environmental costs'!$B$18*'Environmental costs'!$B$23</f>
        <v>2832</v>
      </c>
      <c r="J4" s="3">
        <f>'Trolley - noise'!$A4*2*'Trolley - noise'!$L$2*'Environmental costs'!$B$18*'Environmental costs'!$B$23</f>
        <v>2832</v>
      </c>
      <c r="K4" s="3">
        <f>'Trolley - noise'!$A4*2*'Trolley - noise'!$L$2*'Environmental costs'!$B$18*'Environmental costs'!$B$23</f>
        <v>2832</v>
      </c>
      <c r="L4" s="3">
        <f>'Trolley - noise'!$A4*2*'Trolley - noise'!$L$2*'Environmental costs'!$B$18*'Environmental costs'!$B$23</f>
        <v>2832</v>
      </c>
      <c r="M4" s="3">
        <f>'Trolley - noise'!$A4*2*'Trolley - noise'!$L$2*'Environmental costs'!$B$18*'Environmental costs'!$B$23</f>
        <v>2832</v>
      </c>
      <c r="N4" s="3">
        <f>'Trolley - noise'!$A4*2*'Trolley - noise'!$L$2*'Environmental costs'!$B$18*'Environmental costs'!$B$23</f>
        <v>2832</v>
      </c>
      <c r="O4" s="3">
        <f>'Trolley - noise'!$A4*2*'Trolley - noise'!$L$2*'Environmental costs'!$B$18*'Environmental costs'!$B$23</f>
        <v>2832</v>
      </c>
      <c r="P4" s="3">
        <f>'Trolley - noise'!$A4*2*'Trolley - noise'!$L$2*'Environmental costs'!$B$18*'Environmental costs'!$B$23</f>
        <v>2832</v>
      </c>
      <c r="Q4" s="3">
        <f>'Trolley - noise'!$A4*2*'Trolley - noise'!$L$2*'Environmental costs'!$B$18*'Environmental costs'!$B$23</f>
        <v>2832</v>
      </c>
      <c r="R4" s="3">
        <f>'Trolley - noise'!$A4*2*'Trolley - noise'!$L$2*'Environmental costs'!$B$18*'Environmental costs'!$B$23</f>
        <v>2832</v>
      </c>
      <c r="S4" s="3">
        <f>'Trolley - noise'!$A4*2*'Trolley - noise'!$L$2*'Environmental costs'!$B$18*'Environmental costs'!$B$23</f>
        <v>2832</v>
      </c>
      <c r="T4" s="3">
        <f>'Trolley - noise'!$A4*2*'Trolley - noise'!$L$2*'Environmental costs'!$B$18*'Environmental costs'!$B$23</f>
        <v>2832</v>
      </c>
      <c r="U4" s="3">
        <f>'Trolley - noise'!$A4*2*'Trolley - noise'!$L$2*'Environmental costs'!$B$18*'Environmental costs'!$B$23</f>
        <v>2832</v>
      </c>
      <c r="V4" s="3">
        <f>'Trolley - noise'!$A4*2*'Trolley - noise'!$L$2*'Environmental costs'!$B$18*'Environmental costs'!$B$23</f>
        <v>2832</v>
      </c>
      <c r="W4" s="3">
        <f>'Trolley - noise'!$A4*2*'Trolley - noise'!$L$2*'Environmental costs'!$B$18*'Environmental costs'!$B$23</f>
        <v>2832</v>
      </c>
      <c r="X4" s="3">
        <f>'Trolley - noise'!$A4*2*'Trolley - noise'!$L$2*'Environmental costs'!$B$18*'Environmental costs'!$B$23</f>
        <v>2832</v>
      </c>
      <c r="Y4" s="3">
        <f>'Trolley - noise'!$A4*2*'Trolley - noise'!$L$2*'Environmental costs'!$B$18*'Environmental costs'!$B$23</f>
        <v>2832</v>
      </c>
      <c r="Z4" s="3">
        <f>'Trolley - noise'!$A4*2*'Trolley - noise'!$L$2*'Environmental costs'!$B$18*'Environmental costs'!$B$23</f>
        <v>2832</v>
      </c>
      <c r="AA4" s="3">
        <f>'Trolley - noise'!$A4*2*'Trolley - noise'!$L$2*'Environmental costs'!$B$18*'Environmental costs'!$B$23</f>
        <v>2832</v>
      </c>
      <c r="AB4" s="3">
        <f>'Trolley - noise'!$A4*2*'Trolley - noise'!$L$2*'Environmental costs'!$B$18*'Environmental costs'!$B$23</f>
        <v>2832</v>
      </c>
      <c r="AC4" s="3">
        <f>'Trolley - noise'!$A4*2*'Trolley - noise'!$L$2*'Environmental costs'!$B$18*'Environmental costs'!$B$23</f>
        <v>2832</v>
      </c>
      <c r="AD4" s="3">
        <f>'Trolley - noise'!$A4*2*'Trolley - noise'!$L$2*'Environmental costs'!$B$18*'Environmental costs'!$B$23</f>
        <v>2832</v>
      </c>
      <c r="AE4" s="3">
        <f>'Trolley - noise'!$A4*2*'Trolley - noise'!$L$2*'Environmental costs'!$B$18*'Environmental costs'!$B$23</f>
        <v>2832</v>
      </c>
      <c r="AF4" s="3">
        <f>'Trolley - noise'!$A4*2*'Trolley - noise'!$L$2*'Environmental costs'!$B$18*'Environmental costs'!$B$23</f>
        <v>2832</v>
      </c>
    </row>
    <row r="5" spans="1:32" x14ac:dyDescent="0.25">
      <c r="A5">
        <v>200</v>
      </c>
      <c r="B5" s="2">
        <f t="shared" si="0"/>
        <v>68865.211643911942</v>
      </c>
      <c r="C5" s="3">
        <f>'Trolley - noise'!$A5*2*'Trolley - noise'!$L$2*'Environmental costs'!$B$18*'Environmental costs'!$B$23</f>
        <v>5664</v>
      </c>
      <c r="D5" s="3">
        <f>'Trolley - noise'!$A5*2*'Trolley - noise'!$L$2*'Environmental costs'!$B$18*'Environmental costs'!$B$23</f>
        <v>5664</v>
      </c>
      <c r="E5" s="3">
        <f>'Trolley - noise'!$A5*2*'Trolley - noise'!$L$2*'Environmental costs'!$B$18*'Environmental costs'!$B$23</f>
        <v>5664</v>
      </c>
      <c r="F5" s="3">
        <f>'Trolley - noise'!$A5*2*'Trolley - noise'!$L$2*'Environmental costs'!$B$18*'Environmental costs'!$B$23</f>
        <v>5664</v>
      </c>
      <c r="G5" s="3">
        <f>'Trolley - noise'!$A5*2*'Trolley - noise'!$L$2*'Environmental costs'!$B$18*'Environmental costs'!$B$23</f>
        <v>5664</v>
      </c>
      <c r="H5" s="3">
        <f>'Trolley - noise'!$A5*2*'Trolley - noise'!$L$2*'Environmental costs'!$B$18*'Environmental costs'!$B$23</f>
        <v>5664</v>
      </c>
      <c r="I5" s="3">
        <f>'Trolley - noise'!$A5*2*'Trolley - noise'!$L$2*'Environmental costs'!$B$18*'Environmental costs'!$B$23</f>
        <v>5664</v>
      </c>
      <c r="J5" s="3">
        <f>'Trolley - noise'!$A5*2*'Trolley - noise'!$L$2*'Environmental costs'!$B$18*'Environmental costs'!$B$23</f>
        <v>5664</v>
      </c>
      <c r="K5" s="3">
        <f>'Trolley - noise'!$A5*2*'Trolley - noise'!$L$2*'Environmental costs'!$B$18*'Environmental costs'!$B$23</f>
        <v>5664</v>
      </c>
      <c r="L5" s="3">
        <f>'Trolley - noise'!$A5*2*'Trolley - noise'!$L$2*'Environmental costs'!$B$18*'Environmental costs'!$B$23</f>
        <v>5664</v>
      </c>
      <c r="M5" s="3">
        <f>'Trolley - noise'!$A5*2*'Trolley - noise'!$L$2*'Environmental costs'!$B$18*'Environmental costs'!$B$23</f>
        <v>5664</v>
      </c>
      <c r="N5" s="3">
        <f>'Trolley - noise'!$A5*2*'Trolley - noise'!$L$2*'Environmental costs'!$B$18*'Environmental costs'!$B$23</f>
        <v>5664</v>
      </c>
      <c r="O5" s="3">
        <f>'Trolley - noise'!$A5*2*'Trolley - noise'!$L$2*'Environmental costs'!$B$18*'Environmental costs'!$B$23</f>
        <v>5664</v>
      </c>
      <c r="P5" s="3">
        <f>'Trolley - noise'!$A5*2*'Trolley - noise'!$L$2*'Environmental costs'!$B$18*'Environmental costs'!$B$23</f>
        <v>5664</v>
      </c>
      <c r="Q5" s="3">
        <f>'Trolley - noise'!$A5*2*'Trolley - noise'!$L$2*'Environmental costs'!$B$18*'Environmental costs'!$B$23</f>
        <v>5664</v>
      </c>
      <c r="R5" s="3">
        <f>'Trolley - noise'!$A5*2*'Trolley - noise'!$L$2*'Environmental costs'!$B$18*'Environmental costs'!$B$23</f>
        <v>5664</v>
      </c>
      <c r="S5" s="3">
        <f>'Trolley - noise'!$A5*2*'Trolley - noise'!$L$2*'Environmental costs'!$B$18*'Environmental costs'!$B$23</f>
        <v>5664</v>
      </c>
      <c r="T5" s="3">
        <f>'Trolley - noise'!$A5*2*'Trolley - noise'!$L$2*'Environmental costs'!$B$18*'Environmental costs'!$B$23</f>
        <v>5664</v>
      </c>
      <c r="U5" s="3">
        <f>'Trolley - noise'!$A5*2*'Trolley - noise'!$L$2*'Environmental costs'!$B$18*'Environmental costs'!$B$23</f>
        <v>5664</v>
      </c>
      <c r="V5" s="3">
        <f>'Trolley - noise'!$A5*2*'Trolley - noise'!$L$2*'Environmental costs'!$B$18*'Environmental costs'!$B$23</f>
        <v>5664</v>
      </c>
      <c r="W5" s="3">
        <f>'Trolley - noise'!$A5*2*'Trolley - noise'!$L$2*'Environmental costs'!$B$18*'Environmental costs'!$B$23</f>
        <v>5664</v>
      </c>
      <c r="X5" s="3">
        <f>'Trolley - noise'!$A5*2*'Trolley - noise'!$L$2*'Environmental costs'!$B$18*'Environmental costs'!$B$23</f>
        <v>5664</v>
      </c>
      <c r="Y5" s="3">
        <f>'Trolley - noise'!$A5*2*'Trolley - noise'!$L$2*'Environmental costs'!$B$18*'Environmental costs'!$B$23</f>
        <v>5664</v>
      </c>
      <c r="Z5" s="3">
        <f>'Trolley - noise'!$A5*2*'Trolley - noise'!$L$2*'Environmental costs'!$B$18*'Environmental costs'!$B$23</f>
        <v>5664</v>
      </c>
      <c r="AA5" s="3">
        <f>'Trolley - noise'!$A5*2*'Trolley - noise'!$L$2*'Environmental costs'!$B$18*'Environmental costs'!$B$23</f>
        <v>5664</v>
      </c>
      <c r="AB5" s="3">
        <f>'Trolley - noise'!$A5*2*'Trolley - noise'!$L$2*'Environmental costs'!$B$18*'Environmental costs'!$B$23</f>
        <v>5664</v>
      </c>
      <c r="AC5" s="3">
        <f>'Trolley - noise'!$A5*2*'Trolley - noise'!$L$2*'Environmental costs'!$B$18*'Environmental costs'!$B$23</f>
        <v>5664</v>
      </c>
      <c r="AD5" s="3">
        <f>'Trolley - noise'!$A5*2*'Trolley - noise'!$L$2*'Environmental costs'!$B$18*'Environmental costs'!$B$23</f>
        <v>5664</v>
      </c>
      <c r="AE5" s="3">
        <f>'Trolley - noise'!$A5*2*'Trolley - noise'!$L$2*'Environmental costs'!$B$18*'Environmental costs'!$B$23</f>
        <v>5664</v>
      </c>
      <c r="AF5" s="3">
        <f>'Trolley - noise'!$A5*2*'Trolley - noise'!$L$2*'Environmental costs'!$B$18*'Environmental costs'!$B$23</f>
        <v>5664</v>
      </c>
    </row>
    <row r="6" spans="1:32" x14ac:dyDescent="0.25">
      <c r="A6">
        <v>300</v>
      </c>
      <c r="B6" s="2">
        <f t="shared" si="0"/>
        <v>103297.81746586792</v>
      </c>
      <c r="C6" s="3">
        <f>'Trolley - noise'!$A6*2*'Trolley - noise'!$L$2*'Environmental costs'!$B$18*'Environmental costs'!$B$23</f>
        <v>8496</v>
      </c>
      <c r="D6" s="3">
        <f>'Trolley - noise'!$A6*2*'Trolley - noise'!$L$2*'Environmental costs'!$B$18*'Environmental costs'!$B$23</f>
        <v>8496</v>
      </c>
      <c r="E6" s="3">
        <f>'Trolley - noise'!$A6*2*'Trolley - noise'!$L$2*'Environmental costs'!$B$18*'Environmental costs'!$B$23</f>
        <v>8496</v>
      </c>
      <c r="F6" s="3">
        <f>'Trolley - noise'!$A6*2*'Trolley - noise'!$L$2*'Environmental costs'!$B$18*'Environmental costs'!$B$23</f>
        <v>8496</v>
      </c>
      <c r="G6" s="3">
        <f>'Trolley - noise'!$A6*2*'Trolley - noise'!$L$2*'Environmental costs'!$B$18*'Environmental costs'!$B$23</f>
        <v>8496</v>
      </c>
      <c r="H6" s="3">
        <f>'Trolley - noise'!$A6*2*'Trolley - noise'!$L$2*'Environmental costs'!$B$18*'Environmental costs'!$B$23</f>
        <v>8496</v>
      </c>
      <c r="I6" s="3">
        <f>'Trolley - noise'!$A6*2*'Trolley - noise'!$L$2*'Environmental costs'!$B$18*'Environmental costs'!$B$23</f>
        <v>8496</v>
      </c>
      <c r="J6" s="3">
        <f>'Trolley - noise'!$A6*2*'Trolley - noise'!$L$2*'Environmental costs'!$B$18*'Environmental costs'!$B$23</f>
        <v>8496</v>
      </c>
      <c r="K6" s="3">
        <f>'Trolley - noise'!$A6*2*'Trolley - noise'!$L$2*'Environmental costs'!$B$18*'Environmental costs'!$B$23</f>
        <v>8496</v>
      </c>
      <c r="L6" s="3">
        <f>'Trolley - noise'!$A6*2*'Trolley - noise'!$L$2*'Environmental costs'!$B$18*'Environmental costs'!$B$23</f>
        <v>8496</v>
      </c>
      <c r="M6" s="3">
        <f>'Trolley - noise'!$A6*2*'Trolley - noise'!$L$2*'Environmental costs'!$B$18*'Environmental costs'!$B$23</f>
        <v>8496</v>
      </c>
      <c r="N6" s="3">
        <f>'Trolley - noise'!$A6*2*'Trolley - noise'!$L$2*'Environmental costs'!$B$18*'Environmental costs'!$B$23</f>
        <v>8496</v>
      </c>
      <c r="O6" s="3">
        <f>'Trolley - noise'!$A6*2*'Trolley - noise'!$L$2*'Environmental costs'!$B$18*'Environmental costs'!$B$23</f>
        <v>8496</v>
      </c>
      <c r="P6" s="3">
        <f>'Trolley - noise'!$A6*2*'Trolley - noise'!$L$2*'Environmental costs'!$B$18*'Environmental costs'!$B$23</f>
        <v>8496</v>
      </c>
      <c r="Q6" s="3">
        <f>'Trolley - noise'!$A6*2*'Trolley - noise'!$L$2*'Environmental costs'!$B$18*'Environmental costs'!$B$23</f>
        <v>8496</v>
      </c>
      <c r="R6" s="3">
        <f>'Trolley - noise'!$A6*2*'Trolley - noise'!$L$2*'Environmental costs'!$B$18*'Environmental costs'!$B$23</f>
        <v>8496</v>
      </c>
      <c r="S6" s="3">
        <f>'Trolley - noise'!$A6*2*'Trolley - noise'!$L$2*'Environmental costs'!$B$18*'Environmental costs'!$B$23</f>
        <v>8496</v>
      </c>
      <c r="T6" s="3">
        <f>'Trolley - noise'!$A6*2*'Trolley - noise'!$L$2*'Environmental costs'!$B$18*'Environmental costs'!$B$23</f>
        <v>8496</v>
      </c>
      <c r="U6" s="3">
        <f>'Trolley - noise'!$A6*2*'Trolley - noise'!$L$2*'Environmental costs'!$B$18*'Environmental costs'!$B$23</f>
        <v>8496</v>
      </c>
      <c r="V6" s="3">
        <f>'Trolley - noise'!$A6*2*'Trolley - noise'!$L$2*'Environmental costs'!$B$18*'Environmental costs'!$B$23</f>
        <v>8496</v>
      </c>
      <c r="W6" s="3">
        <f>'Trolley - noise'!$A6*2*'Trolley - noise'!$L$2*'Environmental costs'!$B$18*'Environmental costs'!$B$23</f>
        <v>8496</v>
      </c>
      <c r="X6" s="3">
        <f>'Trolley - noise'!$A6*2*'Trolley - noise'!$L$2*'Environmental costs'!$B$18*'Environmental costs'!$B$23</f>
        <v>8496</v>
      </c>
      <c r="Y6" s="3">
        <f>'Trolley - noise'!$A6*2*'Trolley - noise'!$L$2*'Environmental costs'!$B$18*'Environmental costs'!$B$23</f>
        <v>8496</v>
      </c>
      <c r="Z6" s="3">
        <f>'Trolley - noise'!$A6*2*'Trolley - noise'!$L$2*'Environmental costs'!$B$18*'Environmental costs'!$B$23</f>
        <v>8496</v>
      </c>
      <c r="AA6" s="3">
        <f>'Trolley - noise'!$A6*2*'Trolley - noise'!$L$2*'Environmental costs'!$B$18*'Environmental costs'!$B$23</f>
        <v>8496</v>
      </c>
      <c r="AB6" s="3">
        <f>'Trolley - noise'!$A6*2*'Trolley - noise'!$L$2*'Environmental costs'!$B$18*'Environmental costs'!$B$23</f>
        <v>8496</v>
      </c>
      <c r="AC6" s="3">
        <f>'Trolley - noise'!$A6*2*'Trolley - noise'!$L$2*'Environmental costs'!$B$18*'Environmental costs'!$B$23</f>
        <v>8496</v>
      </c>
      <c r="AD6" s="3">
        <f>'Trolley - noise'!$A6*2*'Trolley - noise'!$L$2*'Environmental costs'!$B$18*'Environmental costs'!$B$23</f>
        <v>8496</v>
      </c>
      <c r="AE6" s="3">
        <f>'Trolley - noise'!$A6*2*'Trolley - noise'!$L$2*'Environmental costs'!$B$18*'Environmental costs'!$B$23</f>
        <v>8496</v>
      </c>
      <c r="AF6" s="3">
        <f>'Trolley - noise'!$A6*2*'Trolley - noise'!$L$2*'Environmental costs'!$B$18*'Environmental costs'!$B$23</f>
        <v>8496</v>
      </c>
    </row>
    <row r="7" spans="1:32" x14ac:dyDescent="0.25">
      <c r="A7">
        <v>400</v>
      </c>
      <c r="B7" s="2">
        <f t="shared" si="0"/>
        <v>137730.42328782388</v>
      </c>
      <c r="C7" s="3">
        <f>'Trolley - noise'!$A7*2*'Trolley - noise'!$L$2*'Environmental costs'!$B$18*'Environmental costs'!$B$23</f>
        <v>11328</v>
      </c>
      <c r="D7" s="3">
        <f>'Trolley - noise'!$A7*2*'Trolley - noise'!$L$2*'Environmental costs'!$B$18*'Environmental costs'!$B$23</f>
        <v>11328</v>
      </c>
      <c r="E7" s="3">
        <f>'Trolley - noise'!$A7*2*'Trolley - noise'!$L$2*'Environmental costs'!$B$18*'Environmental costs'!$B$23</f>
        <v>11328</v>
      </c>
      <c r="F7" s="3">
        <f>'Trolley - noise'!$A7*2*'Trolley - noise'!$L$2*'Environmental costs'!$B$18*'Environmental costs'!$B$23</f>
        <v>11328</v>
      </c>
      <c r="G7" s="3">
        <f>'Trolley - noise'!$A7*2*'Trolley - noise'!$L$2*'Environmental costs'!$B$18*'Environmental costs'!$B$23</f>
        <v>11328</v>
      </c>
      <c r="H7" s="3">
        <f>'Trolley - noise'!$A7*2*'Trolley - noise'!$L$2*'Environmental costs'!$B$18*'Environmental costs'!$B$23</f>
        <v>11328</v>
      </c>
      <c r="I7" s="3">
        <f>'Trolley - noise'!$A7*2*'Trolley - noise'!$L$2*'Environmental costs'!$B$18*'Environmental costs'!$B$23</f>
        <v>11328</v>
      </c>
      <c r="J7" s="3">
        <f>'Trolley - noise'!$A7*2*'Trolley - noise'!$L$2*'Environmental costs'!$B$18*'Environmental costs'!$B$23</f>
        <v>11328</v>
      </c>
      <c r="K7" s="3">
        <f>'Trolley - noise'!$A7*2*'Trolley - noise'!$L$2*'Environmental costs'!$B$18*'Environmental costs'!$B$23</f>
        <v>11328</v>
      </c>
      <c r="L7" s="3">
        <f>'Trolley - noise'!$A7*2*'Trolley - noise'!$L$2*'Environmental costs'!$B$18*'Environmental costs'!$B$23</f>
        <v>11328</v>
      </c>
      <c r="M7" s="3">
        <f>'Trolley - noise'!$A7*2*'Trolley - noise'!$L$2*'Environmental costs'!$B$18*'Environmental costs'!$B$23</f>
        <v>11328</v>
      </c>
      <c r="N7" s="3">
        <f>'Trolley - noise'!$A7*2*'Trolley - noise'!$L$2*'Environmental costs'!$B$18*'Environmental costs'!$B$23</f>
        <v>11328</v>
      </c>
      <c r="O7" s="3">
        <f>'Trolley - noise'!$A7*2*'Trolley - noise'!$L$2*'Environmental costs'!$B$18*'Environmental costs'!$B$23</f>
        <v>11328</v>
      </c>
      <c r="P7" s="3">
        <f>'Trolley - noise'!$A7*2*'Trolley - noise'!$L$2*'Environmental costs'!$B$18*'Environmental costs'!$B$23</f>
        <v>11328</v>
      </c>
      <c r="Q7" s="3">
        <f>'Trolley - noise'!$A7*2*'Trolley - noise'!$L$2*'Environmental costs'!$B$18*'Environmental costs'!$B$23</f>
        <v>11328</v>
      </c>
      <c r="R7" s="3">
        <f>'Trolley - noise'!$A7*2*'Trolley - noise'!$L$2*'Environmental costs'!$B$18*'Environmental costs'!$B$23</f>
        <v>11328</v>
      </c>
      <c r="S7" s="3">
        <f>'Trolley - noise'!$A7*2*'Trolley - noise'!$L$2*'Environmental costs'!$B$18*'Environmental costs'!$B$23</f>
        <v>11328</v>
      </c>
      <c r="T7" s="3">
        <f>'Trolley - noise'!$A7*2*'Trolley - noise'!$L$2*'Environmental costs'!$B$18*'Environmental costs'!$B$23</f>
        <v>11328</v>
      </c>
      <c r="U7" s="3">
        <f>'Trolley - noise'!$A7*2*'Trolley - noise'!$L$2*'Environmental costs'!$B$18*'Environmental costs'!$B$23</f>
        <v>11328</v>
      </c>
      <c r="V7" s="3">
        <f>'Trolley - noise'!$A7*2*'Trolley - noise'!$L$2*'Environmental costs'!$B$18*'Environmental costs'!$B$23</f>
        <v>11328</v>
      </c>
      <c r="W7" s="3">
        <f>'Trolley - noise'!$A7*2*'Trolley - noise'!$L$2*'Environmental costs'!$B$18*'Environmental costs'!$B$23</f>
        <v>11328</v>
      </c>
      <c r="X7" s="3">
        <f>'Trolley - noise'!$A7*2*'Trolley - noise'!$L$2*'Environmental costs'!$B$18*'Environmental costs'!$B$23</f>
        <v>11328</v>
      </c>
      <c r="Y7" s="3">
        <f>'Trolley - noise'!$A7*2*'Trolley - noise'!$L$2*'Environmental costs'!$B$18*'Environmental costs'!$B$23</f>
        <v>11328</v>
      </c>
      <c r="Z7" s="3">
        <f>'Trolley - noise'!$A7*2*'Trolley - noise'!$L$2*'Environmental costs'!$B$18*'Environmental costs'!$B$23</f>
        <v>11328</v>
      </c>
      <c r="AA7" s="3">
        <f>'Trolley - noise'!$A7*2*'Trolley - noise'!$L$2*'Environmental costs'!$B$18*'Environmental costs'!$B$23</f>
        <v>11328</v>
      </c>
      <c r="AB7" s="3">
        <f>'Trolley - noise'!$A7*2*'Trolley - noise'!$L$2*'Environmental costs'!$B$18*'Environmental costs'!$B$23</f>
        <v>11328</v>
      </c>
      <c r="AC7" s="3">
        <f>'Trolley - noise'!$A7*2*'Trolley - noise'!$L$2*'Environmental costs'!$B$18*'Environmental costs'!$B$23</f>
        <v>11328</v>
      </c>
      <c r="AD7" s="3">
        <f>'Trolley - noise'!$A7*2*'Trolley - noise'!$L$2*'Environmental costs'!$B$18*'Environmental costs'!$B$23</f>
        <v>11328</v>
      </c>
      <c r="AE7" s="3">
        <f>'Trolley - noise'!$A7*2*'Trolley - noise'!$L$2*'Environmental costs'!$B$18*'Environmental costs'!$B$23</f>
        <v>11328</v>
      </c>
      <c r="AF7" s="3">
        <f>'Trolley - noise'!$A7*2*'Trolley - noise'!$L$2*'Environmental costs'!$B$18*'Environmental costs'!$B$23</f>
        <v>11328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/>
    </row>
    <row r="2" spans="1:32" ht="29.25" customHeight="1" x14ac:dyDescent="0.25">
      <c r="A2" s="4" t="s">
        <v>39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172163.02910977986</v>
      </c>
      <c r="C4" s="3">
        <f>'Bus - noise'!$A4*2*'Bus - noise'!$L$2*'Environmental costs'!$B$17*'Environmental costs'!$B$23</f>
        <v>14160</v>
      </c>
      <c r="D4" s="3">
        <f>'Bus - noise'!$A4*2*'Bus - noise'!$L$2*'Environmental costs'!$B$17*'Environmental costs'!$B$23</f>
        <v>14160</v>
      </c>
      <c r="E4" s="3">
        <f>'Bus - noise'!$A4*2*'Bus - noise'!$L$2*'Environmental costs'!$B$17*'Environmental costs'!$B$23</f>
        <v>14160</v>
      </c>
      <c r="F4" s="3">
        <f>'Bus - noise'!$A4*2*'Bus - noise'!$L$2*'Environmental costs'!$B$17*'Environmental costs'!$B$23</f>
        <v>14160</v>
      </c>
      <c r="G4" s="3">
        <f>'Bus - noise'!$A4*2*'Bus - noise'!$L$2*'Environmental costs'!$B$17*'Environmental costs'!$B$23</f>
        <v>14160</v>
      </c>
      <c r="H4" s="3">
        <f>'Bus - noise'!$A4*2*'Bus - noise'!$L$2*'Environmental costs'!$B$17*'Environmental costs'!$B$23</f>
        <v>14160</v>
      </c>
      <c r="I4" s="3">
        <f>'Bus - noise'!$A4*2*'Bus - noise'!$L$2*'Environmental costs'!$B$17*'Environmental costs'!$B$23</f>
        <v>14160</v>
      </c>
      <c r="J4" s="3">
        <f>'Bus - noise'!$A4*2*'Bus - noise'!$L$2*'Environmental costs'!$B$17*'Environmental costs'!$B$23</f>
        <v>14160</v>
      </c>
      <c r="K4" s="3">
        <f>'Bus - noise'!$A4*2*'Bus - noise'!$L$2*'Environmental costs'!$B$17*'Environmental costs'!$B$23</f>
        <v>14160</v>
      </c>
      <c r="L4" s="3">
        <f>'Bus - noise'!$A4*2*'Bus - noise'!$L$2*'Environmental costs'!$B$17*'Environmental costs'!$B$23</f>
        <v>14160</v>
      </c>
      <c r="M4" s="3">
        <f>'Bus - noise'!$A4*2*'Bus - noise'!$L$2*'Environmental costs'!$B$17*'Environmental costs'!$B$23</f>
        <v>14160</v>
      </c>
      <c r="N4" s="3">
        <f>'Bus - noise'!$A4*2*'Bus - noise'!$L$2*'Environmental costs'!$B$17*'Environmental costs'!$B$23</f>
        <v>14160</v>
      </c>
      <c r="O4" s="3">
        <f>'Bus - noise'!$A4*2*'Bus - noise'!$L$2*'Environmental costs'!$B$17*'Environmental costs'!$B$23</f>
        <v>14160</v>
      </c>
      <c r="P4" s="3">
        <f>'Bus - noise'!$A4*2*'Bus - noise'!$L$2*'Environmental costs'!$B$17*'Environmental costs'!$B$23</f>
        <v>14160</v>
      </c>
      <c r="Q4" s="3">
        <f>'Bus - noise'!$A4*2*'Bus - noise'!$L$2*'Environmental costs'!$B$17*'Environmental costs'!$B$23</f>
        <v>14160</v>
      </c>
      <c r="R4" s="3">
        <f>'Bus - noise'!$A4*2*'Bus - noise'!$L$2*'Environmental costs'!$B$17*'Environmental costs'!$B$23</f>
        <v>14160</v>
      </c>
      <c r="S4" s="3">
        <f>'Bus - noise'!$A4*2*'Bus - noise'!$L$2*'Environmental costs'!$B$17*'Environmental costs'!$B$23</f>
        <v>14160</v>
      </c>
      <c r="T4" s="3">
        <f>'Bus - noise'!$A4*2*'Bus - noise'!$L$2*'Environmental costs'!$B$17*'Environmental costs'!$B$23</f>
        <v>14160</v>
      </c>
      <c r="U4" s="3">
        <f>'Bus - noise'!$A4*2*'Bus - noise'!$L$2*'Environmental costs'!$B$17*'Environmental costs'!$B$23</f>
        <v>14160</v>
      </c>
      <c r="V4" s="3">
        <f>'Bus - noise'!$A4*2*'Bus - noise'!$L$2*'Environmental costs'!$B$17*'Environmental costs'!$B$23</f>
        <v>14160</v>
      </c>
      <c r="W4" s="3">
        <f>'Bus - noise'!$A4*2*'Bus - noise'!$L$2*'Environmental costs'!$B$17*'Environmental costs'!$B$23</f>
        <v>14160</v>
      </c>
      <c r="X4" s="3">
        <f>'Bus - noise'!$A4*2*'Bus - noise'!$L$2*'Environmental costs'!$B$17*'Environmental costs'!$B$23</f>
        <v>14160</v>
      </c>
      <c r="Y4" s="3">
        <f>'Bus - noise'!$A4*2*'Bus - noise'!$L$2*'Environmental costs'!$B$17*'Environmental costs'!$B$23</f>
        <v>14160</v>
      </c>
      <c r="Z4" s="3">
        <f>'Bus - noise'!$A4*2*'Bus - noise'!$L$2*'Environmental costs'!$B$17*'Environmental costs'!$B$23</f>
        <v>14160</v>
      </c>
      <c r="AA4" s="3">
        <f>'Bus - noise'!$A4*2*'Bus - noise'!$L$2*'Environmental costs'!$B$17*'Environmental costs'!$B$23</f>
        <v>14160</v>
      </c>
      <c r="AB4" s="3">
        <f>'Bus - noise'!$A4*2*'Bus - noise'!$L$2*'Environmental costs'!$B$17*'Environmental costs'!$B$23</f>
        <v>14160</v>
      </c>
      <c r="AC4" s="3">
        <f>'Bus - noise'!$A4*2*'Bus - noise'!$L$2*'Environmental costs'!$B$17*'Environmental costs'!$B$23</f>
        <v>14160</v>
      </c>
      <c r="AD4" s="3">
        <f>'Bus - noise'!$A4*2*'Bus - noise'!$L$2*'Environmental costs'!$B$17*'Environmental costs'!$B$23</f>
        <v>14160</v>
      </c>
      <c r="AE4" s="3">
        <f>'Bus - noise'!$A4*2*'Bus - noise'!$L$2*'Environmental costs'!$B$17*'Environmental costs'!$B$23</f>
        <v>14160</v>
      </c>
      <c r="AF4" s="3">
        <f>'Bus - noise'!$A4*2*'Bus - noise'!$L$2*'Environmental costs'!$B$17*'Environmental costs'!$B$23</f>
        <v>14160</v>
      </c>
    </row>
    <row r="5" spans="1:32" x14ac:dyDescent="0.25">
      <c r="A5">
        <v>200</v>
      </c>
      <c r="B5" s="2">
        <f t="shared" si="0"/>
        <v>344326.05821955972</v>
      </c>
      <c r="C5" s="3">
        <f>'Bus - noise'!$A5*2*'Bus - noise'!$L$2*'Environmental costs'!$B$17*'Environmental costs'!$B$23</f>
        <v>28320</v>
      </c>
      <c r="D5" s="3">
        <f>'Bus - noise'!$A5*2*'Bus - noise'!$L$2*'Environmental costs'!$B$17*'Environmental costs'!$B$23</f>
        <v>28320</v>
      </c>
      <c r="E5" s="3">
        <f>'Bus - noise'!$A5*2*'Bus - noise'!$L$2*'Environmental costs'!$B$17*'Environmental costs'!$B$23</f>
        <v>28320</v>
      </c>
      <c r="F5" s="3">
        <f>'Bus - noise'!$A5*2*'Bus - noise'!$L$2*'Environmental costs'!$B$17*'Environmental costs'!$B$23</f>
        <v>28320</v>
      </c>
      <c r="G5" s="3">
        <f>'Bus - noise'!$A5*2*'Bus - noise'!$L$2*'Environmental costs'!$B$17*'Environmental costs'!$B$23</f>
        <v>28320</v>
      </c>
      <c r="H5" s="3">
        <f>'Bus - noise'!$A5*2*'Bus - noise'!$L$2*'Environmental costs'!$B$17*'Environmental costs'!$B$23</f>
        <v>28320</v>
      </c>
      <c r="I5" s="3">
        <f>'Bus - noise'!$A5*2*'Bus - noise'!$L$2*'Environmental costs'!$B$17*'Environmental costs'!$B$23</f>
        <v>28320</v>
      </c>
      <c r="J5" s="3">
        <f>'Bus - noise'!$A5*2*'Bus - noise'!$L$2*'Environmental costs'!$B$17*'Environmental costs'!$B$23</f>
        <v>28320</v>
      </c>
      <c r="K5" s="3">
        <f>'Bus - noise'!$A5*2*'Bus - noise'!$L$2*'Environmental costs'!$B$17*'Environmental costs'!$B$23</f>
        <v>28320</v>
      </c>
      <c r="L5" s="3">
        <f>'Bus - noise'!$A5*2*'Bus - noise'!$L$2*'Environmental costs'!$B$17*'Environmental costs'!$B$23</f>
        <v>28320</v>
      </c>
      <c r="M5" s="3">
        <f>'Bus - noise'!$A5*2*'Bus - noise'!$L$2*'Environmental costs'!$B$17*'Environmental costs'!$B$23</f>
        <v>28320</v>
      </c>
      <c r="N5" s="3">
        <f>'Bus - noise'!$A5*2*'Bus - noise'!$L$2*'Environmental costs'!$B$17*'Environmental costs'!$B$23</f>
        <v>28320</v>
      </c>
      <c r="O5" s="3">
        <f>'Bus - noise'!$A5*2*'Bus - noise'!$L$2*'Environmental costs'!$B$17*'Environmental costs'!$B$23</f>
        <v>28320</v>
      </c>
      <c r="P5" s="3">
        <f>'Bus - noise'!$A5*2*'Bus - noise'!$L$2*'Environmental costs'!$B$17*'Environmental costs'!$B$23</f>
        <v>28320</v>
      </c>
      <c r="Q5" s="3">
        <f>'Bus - noise'!$A5*2*'Bus - noise'!$L$2*'Environmental costs'!$B$17*'Environmental costs'!$B$23</f>
        <v>28320</v>
      </c>
      <c r="R5" s="3">
        <f>'Bus - noise'!$A5*2*'Bus - noise'!$L$2*'Environmental costs'!$B$17*'Environmental costs'!$B$23</f>
        <v>28320</v>
      </c>
      <c r="S5" s="3">
        <f>'Bus - noise'!$A5*2*'Bus - noise'!$L$2*'Environmental costs'!$B$17*'Environmental costs'!$B$23</f>
        <v>28320</v>
      </c>
      <c r="T5" s="3">
        <f>'Bus - noise'!$A5*2*'Bus - noise'!$L$2*'Environmental costs'!$B$17*'Environmental costs'!$B$23</f>
        <v>28320</v>
      </c>
      <c r="U5" s="3">
        <f>'Bus - noise'!$A5*2*'Bus - noise'!$L$2*'Environmental costs'!$B$17*'Environmental costs'!$B$23</f>
        <v>28320</v>
      </c>
      <c r="V5" s="3">
        <f>'Bus - noise'!$A5*2*'Bus - noise'!$L$2*'Environmental costs'!$B$17*'Environmental costs'!$B$23</f>
        <v>28320</v>
      </c>
      <c r="W5" s="3">
        <f>'Bus - noise'!$A5*2*'Bus - noise'!$L$2*'Environmental costs'!$B$17*'Environmental costs'!$B$23</f>
        <v>28320</v>
      </c>
      <c r="X5" s="3">
        <f>'Bus - noise'!$A5*2*'Bus - noise'!$L$2*'Environmental costs'!$B$17*'Environmental costs'!$B$23</f>
        <v>28320</v>
      </c>
      <c r="Y5" s="3">
        <f>'Bus - noise'!$A5*2*'Bus - noise'!$L$2*'Environmental costs'!$B$17*'Environmental costs'!$B$23</f>
        <v>28320</v>
      </c>
      <c r="Z5" s="3">
        <f>'Bus - noise'!$A5*2*'Bus - noise'!$L$2*'Environmental costs'!$B$17*'Environmental costs'!$B$23</f>
        <v>28320</v>
      </c>
      <c r="AA5" s="3">
        <f>'Bus - noise'!$A5*2*'Bus - noise'!$L$2*'Environmental costs'!$B$17*'Environmental costs'!$B$23</f>
        <v>28320</v>
      </c>
      <c r="AB5" s="3">
        <f>'Bus - noise'!$A5*2*'Bus - noise'!$L$2*'Environmental costs'!$B$17*'Environmental costs'!$B$23</f>
        <v>28320</v>
      </c>
      <c r="AC5" s="3">
        <f>'Bus - noise'!$A5*2*'Bus - noise'!$L$2*'Environmental costs'!$B$17*'Environmental costs'!$B$23</f>
        <v>28320</v>
      </c>
      <c r="AD5" s="3">
        <f>'Bus - noise'!$A5*2*'Bus - noise'!$L$2*'Environmental costs'!$B$17*'Environmental costs'!$B$23</f>
        <v>28320</v>
      </c>
      <c r="AE5" s="3">
        <f>'Bus - noise'!$A5*2*'Bus - noise'!$L$2*'Environmental costs'!$B$17*'Environmental costs'!$B$23</f>
        <v>28320</v>
      </c>
      <c r="AF5" s="3">
        <f>'Bus - noise'!$A5*2*'Bus - noise'!$L$2*'Environmental costs'!$B$17*'Environmental costs'!$B$23</f>
        <v>28320</v>
      </c>
    </row>
    <row r="6" spans="1:32" x14ac:dyDescent="0.25">
      <c r="A6">
        <v>300</v>
      </c>
      <c r="B6" s="2">
        <f t="shared" si="0"/>
        <v>516489.08732933959</v>
      </c>
      <c r="C6" s="3">
        <f>'Bus - noise'!$A6*2*'Bus - noise'!$L$2*'Environmental costs'!$B$17*'Environmental costs'!$B$23</f>
        <v>42480</v>
      </c>
      <c r="D6" s="3">
        <f>'Bus - noise'!$A6*2*'Bus - noise'!$L$2*'Environmental costs'!$B$17*'Environmental costs'!$B$23</f>
        <v>42480</v>
      </c>
      <c r="E6" s="3">
        <f>'Bus - noise'!$A6*2*'Bus - noise'!$L$2*'Environmental costs'!$B$17*'Environmental costs'!$B$23</f>
        <v>42480</v>
      </c>
      <c r="F6" s="3">
        <f>'Bus - noise'!$A6*2*'Bus - noise'!$L$2*'Environmental costs'!$B$17*'Environmental costs'!$B$23</f>
        <v>42480</v>
      </c>
      <c r="G6" s="3">
        <f>'Bus - noise'!$A6*2*'Bus - noise'!$L$2*'Environmental costs'!$B$17*'Environmental costs'!$B$23</f>
        <v>42480</v>
      </c>
      <c r="H6" s="3">
        <f>'Bus - noise'!$A6*2*'Bus - noise'!$L$2*'Environmental costs'!$B$17*'Environmental costs'!$B$23</f>
        <v>42480</v>
      </c>
      <c r="I6" s="3">
        <f>'Bus - noise'!$A6*2*'Bus - noise'!$L$2*'Environmental costs'!$B$17*'Environmental costs'!$B$23</f>
        <v>42480</v>
      </c>
      <c r="J6" s="3">
        <f>'Bus - noise'!$A6*2*'Bus - noise'!$L$2*'Environmental costs'!$B$17*'Environmental costs'!$B$23</f>
        <v>42480</v>
      </c>
      <c r="K6" s="3">
        <f>'Bus - noise'!$A6*2*'Bus - noise'!$L$2*'Environmental costs'!$B$17*'Environmental costs'!$B$23</f>
        <v>42480</v>
      </c>
      <c r="L6" s="3">
        <f>'Bus - noise'!$A6*2*'Bus - noise'!$L$2*'Environmental costs'!$B$17*'Environmental costs'!$B$23</f>
        <v>42480</v>
      </c>
      <c r="M6" s="3">
        <f>'Bus - noise'!$A6*2*'Bus - noise'!$L$2*'Environmental costs'!$B$17*'Environmental costs'!$B$23</f>
        <v>42480</v>
      </c>
      <c r="N6" s="3">
        <f>'Bus - noise'!$A6*2*'Bus - noise'!$L$2*'Environmental costs'!$B$17*'Environmental costs'!$B$23</f>
        <v>42480</v>
      </c>
      <c r="O6" s="3">
        <f>'Bus - noise'!$A6*2*'Bus - noise'!$L$2*'Environmental costs'!$B$17*'Environmental costs'!$B$23</f>
        <v>42480</v>
      </c>
      <c r="P6" s="3">
        <f>'Bus - noise'!$A6*2*'Bus - noise'!$L$2*'Environmental costs'!$B$17*'Environmental costs'!$B$23</f>
        <v>42480</v>
      </c>
      <c r="Q6" s="3">
        <f>'Bus - noise'!$A6*2*'Bus - noise'!$L$2*'Environmental costs'!$B$17*'Environmental costs'!$B$23</f>
        <v>42480</v>
      </c>
      <c r="R6" s="3">
        <f>'Bus - noise'!$A6*2*'Bus - noise'!$L$2*'Environmental costs'!$B$17*'Environmental costs'!$B$23</f>
        <v>42480</v>
      </c>
      <c r="S6" s="3">
        <f>'Bus - noise'!$A6*2*'Bus - noise'!$L$2*'Environmental costs'!$B$17*'Environmental costs'!$B$23</f>
        <v>42480</v>
      </c>
      <c r="T6" s="3">
        <f>'Bus - noise'!$A6*2*'Bus - noise'!$L$2*'Environmental costs'!$B$17*'Environmental costs'!$B$23</f>
        <v>42480</v>
      </c>
      <c r="U6" s="3">
        <f>'Bus - noise'!$A6*2*'Bus - noise'!$L$2*'Environmental costs'!$B$17*'Environmental costs'!$B$23</f>
        <v>42480</v>
      </c>
      <c r="V6" s="3">
        <f>'Bus - noise'!$A6*2*'Bus - noise'!$L$2*'Environmental costs'!$B$17*'Environmental costs'!$B$23</f>
        <v>42480</v>
      </c>
      <c r="W6" s="3">
        <f>'Bus - noise'!$A6*2*'Bus - noise'!$L$2*'Environmental costs'!$B$17*'Environmental costs'!$B$23</f>
        <v>42480</v>
      </c>
      <c r="X6" s="3">
        <f>'Bus - noise'!$A6*2*'Bus - noise'!$L$2*'Environmental costs'!$B$17*'Environmental costs'!$B$23</f>
        <v>42480</v>
      </c>
      <c r="Y6" s="3">
        <f>'Bus - noise'!$A6*2*'Bus - noise'!$L$2*'Environmental costs'!$B$17*'Environmental costs'!$B$23</f>
        <v>42480</v>
      </c>
      <c r="Z6" s="3">
        <f>'Bus - noise'!$A6*2*'Bus - noise'!$L$2*'Environmental costs'!$B$17*'Environmental costs'!$B$23</f>
        <v>42480</v>
      </c>
      <c r="AA6" s="3">
        <f>'Bus - noise'!$A6*2*'Bus - noise'!$L$2*'Environmental costs'!$B$17*'Environmental costs'!$B$23</f>
        <v>42480</v>
      </c>
      <c r="AB6" s="3">
        <f>'Bus - noise'!$A6*2*'Bus - noise'!$L$2*'Environmental costs'!$B$17*'Environmental costs'!$B$23</f>
        <v>42480</v>
      </c>
      <c r="AC6" s="3">
        <f>'Bus - noise'!$A6*2*'Bus - noise'!$L$2*'Environmental costs'!$B$17*'Environmental costs'!$B$23</f>
        <v>42480</v>
      </c>
      <c r="AD6" s="3">
        <f>'Bus - noise'!$A6*2*'Bus - noise'!$L$2*'Environmental costs'!$B$17*'Environmental costs'!$B$23</f>
        <v>42480</v>
      </c>
      <c r="AE6" s="3">
        <f>'Bus - noise'!$A6*2*'Bus - noise'!$L$2*'Environmental costs'!$B$17*'Environmental costs'!$B$23</f>
        <v>42480</v>
      </c>
      <c r="AF6" s="3">
        <f>'Bus - noise'!$A6*2*'Bus - noise'!$L$2*'Environmental costs'!$B$17*'Environmental costs'!$B$23</f>
        <v>42480</v>
      </c>
    </row>
    <row r="7" spans="1:32" x14ac:dyDescent="0.25">
      <c r="A7">
        <v>400</v>
      </c>
      <c r="B7" s="2">
        <f t="shared" si="0"/>
        <v>688652.11643911945</v>
      </c>
      <c r="C7" s="3">
        <f>'Bus - noise'!$A7*2*'Bus - noise'!$L$2*'Environmental costs'!$B$17*'Environmental costs'!$B$23</f>
        <v>56640</v>
      </c>
      <c r="D7" s="3">
        <f>'Bus - noise'!$A7*2*'Bus - noise'!$L$2*'Environmental costs'!$B$17*'Environmental costs'!$B$23</f>
        <v>56640</v>
      </c>
      <c r="E7" s="3">
        <f>'Bus - noise'!$A7*2*'Bus - noise'!$L$2*'Environmental costs'!$B$17*'Environmental costs'!$B$23</f>
        <v>56640</v>
      </c>
      <c r="F7" s="3">
        <f>'Bus - noise'!$A7*2*'Bus - noise'!$L$2*'Environmental costs'!$B$17*'Environmental costs'!$B$23</f>
        <v>56640</v>
      </c>
      <c r="G7" s="3">
        <f>'Bus - noise'!$A7*2*'Bus - noise'!$L$2*'Environmental costs'!$B$17*'Environmental costs'!$B$23</f>
        <v>56640</v>
      </c>
      <c r="H7" s="3">
        <f>'Bus - noise'!$A7*2*'Bus - noise'!$L$2*'Environmental costs'!$B$17*'Environmental costs'!$B$23</f>
        <v>56640</v>
      </c>
      <c r="I7" s="3">
        <f>'Bus - noise'!$A7*2*'Bus - noise'!$L$2*'Environmental costs'!$B$17*'Environmental costs'!$B$23</f>
        <v>56640</v>
      </c>
      <c r="J7" s="3">
        <f>'Bus - noise'!$A7*2*'Bus - noise'!$L$2*'Environmental costs'!$B$17*'Environmental costs'!$B$23</f>
        <v>56640</v>
      </c>
      <c r="K7" s="3">
        <f>'Bus - noise'!$A7*2*'Bus - noise'!$L$2*'Environmental costs'!$B$17*'Environmental costs'!$B$23</f>
        <v>56640</v>
      </c>
      <c r="L7" s="3">
        <f>'Bus - noise'!$A7*2*'Bus - noise'!$L$2*'Environmental costs'!$B$17*'Environmental costs'!$B$23</f>
        <v>56640</v>
      </c>
      <c r="M7" s="3">
        <f>'Bus - noise'!$A7*2*'Bus - noise'!$L$2*'Environmental costs'!$B$17*'Environmental costs'!$B$23</f>
        <v>56640</v>
      </c>
      <c r="N7" s="3">
        <f>'Bus - noise'!$A7*2*'Bus - noise'!$L$2*'Environmental costs'!$B$17*'Environmental costs'!$B$23</f>
        <v>56640</v>
      </c>
      <c r="O7" s="3">
        <f>'Bus - noise'!$A7*2*'Bus - noise'!$L$2*'Environmental costs'!$B$17*'Environmental costs'!$B$23</f>
        <v>56640</v>
      </c>
      <c r="P7" s="3">
        <f>'Bus - noise'!$A7*2*'Bus - noise'!$L$2*'Environmental costs'!$B$17*'Environmental costs'!$B$23</f>
        <v>56640</v>
      </c>
      <c r="Q7" s="3">
        <f>'Bus - noise'!$A7*2*'Bus - noise'!$L$2*'Environmental costs'!$B$17*'Environmental costs'!$B$23</f>
        <v>56640</v>
      </c>
      <c r="R7" s="3">
        <f>'Bus - noise'!$A7*2*'Bus - noise'!$L$2*'Environmental costs'!$B$17*'Environmental costs'!$B$23</f>
        <v>56640</v>
      </c>
      <c r="S7" s="3">
        <f>'Bus - noise'!$A7*2*'Bus - noise'!$L$2*'Environmental costs'!$B$17*'Environmental costs'!$B$23</f>
        <v>56640</v>
      </c>
      <c r="T7" s="3">
        <f>'Bus - noise'!$A7*2*'Bus - noise'!$L$2*'Environmental costs'!$B$17*'Environmental costs'!$B$23</f>
        <v>56640</v>
      </c>
      <c r="U7" s="3">
        <f>'Bus - noise'!$A7*2*'Bus - noise'!$L$2*'Environmental costs'!$B$17*'Environmental costs'!$B$23</f>
        <v>56640</v>
      </c>
      <c r="V7" s="3">
        <f>'Bus - noise'!$A7*2*'Bus - noise'!$L$2*'Environmental costs'!$B$17*'Environmental costs'!$B$23</f>
        <v>56640</v>
      </c>
      <c r="W7" s="3">
        <f>'Bus - noise'!$A7*2*'Bus - noise'!$L$2*'Environmental costs'!$B$17*'Environmental costs'!$B$23</f>
        <v>56640</v>
      </c>
      <c r="X7" s="3">
        <f>'Bus - noise'!$A7*2*'Bus - noise'!$L$2*'Environmental costs'!$B$17*'Environmental costs'!$B$23</f>
        <v>56640</v>
      </c>
      <c r="Y7" s="3">
        <f>'Bus - noise'!$A7*2*'Bus - noise'!$L$2*'Environmental costs'!$B$17*'Environmental costs'!$B$23</f>
        <v>56640</v>
      </c>
      <c r="Z7" s="3">
        <f>'Bus - noise'!$A7*2*'Bus - noise'!$L$2*'Environmental costs'!$B$17*'Environmental costs'!$B$23</f>
        <v>56640</v>
      </c>
      <c r="AA7" s="3">
        <f>'Bus - noise'!$A7*2*'Bus - noise'!$L$2*'Environmental costs'!$B$17*'Environmental costs'!$B$23</f>
        <v>56640</v>
      </c>
      <c r="AB7" s="3">
        <f>'Bus - noise'!$A7*2*'Bus - noise'!$L$2*'Environmental costs'!$B$17*'Environmental costs'!$B$23</f>
        <v>56640</v>
      </c>
      <c r="AC7" s="3">
        <f>'Bus - noise'!$A7*2*'Bus - noise'!$L$2*'Environmental costs'!$B$17*'Environmental costs'!$B$23</f>
        <v>56640</v>
      </c>
      <c r="AD7" s="3">
        <f>'Bus - noise'!$A7*2*'Bus - noise'!$L$2*'Environmental costs'!$B$17*'Environmental costs'!$B$23</f>
        <v>56640</v>
      </c>
      <c r="AE7" s="3">
        <f>'Bus - noise'!$A7*2*'Bus - noise'!$L$2*'Environmental costs'!$B$17*'Environmental costs'!$B$23</f>
        <v>56640</v>
      </c>
      <c r="AF7" s="3">
        <f>'Bus - noise'!$A7*2*'Bus - noise'!$L$2*'Environmental costs'!$B$17*'Environmental costs'!$B$23</f>
        <v>56640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A4" sqref="A4:XFD7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23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3016969.6474406091</v>
      </c>
      <c r="C4" s="3">
        <f>'Financial costs'!$B$8+'Financial costs'!$B$9</f>
        <v>1971428.5714285714</v>
      </c>
      <c r="D4" s="3">
        <f>'Financial costs'!$B$9</f>
        <v>100000</v>
      </c>
      <c r="E4" s="3">
        <f>'Financial costs'!$B$9</f>
        <v>100000</v>
      </c>
      <c r="F4" s="3">
        <f>'Financial costs'!$B$9</f>
        <v>100000</v>
      </c>
      <c r="G4" s="3">
        <f>'Financial costs'!$B$9</f>
        <v>100000</v>
      </c>
      <c r="H4" s="3">
        <f>'Financial costs'!$B$9</f>
        <v>100000</v>
      </c>
      <c r="I4" s="3">
        <f>'Financial costs'!$B$9</f>
        <v>100000</v>
      </c>
      <c r="J4" s="3">
        <f>'Financial costs'!$B$9</f>
        <v>100000</v>
      </c>
      <c r="K4" s="3">
        <f>'Financial costs'!$B$9</f>
        <v>100000</v>
      </c>
      <c r="L4" s="3">
        <f>'Financial costs'!$B$9</f>
        <v>100000</v>
      </c>
      <c r="M4" s="3">
        <f>'Financial costs'!$B$9</f>
        <v>100000</v>
      </c>
      <c r="N4" s="3">
        <f>'Financial costs'!$B$9</f>
        <v>100000</v>
      </c>
      <c r="O4" s="3">
        <f>'Financial costs'!$B$9</f>
        <v>100000</v>
      </c>
      <c r="P4" s="3">
        <f>'Financial costs'!$B$9</f>
        <v>100000</v>
      </c>
      <c r="Q4" s="3">
        <f>'Financial costs'!$B$9</f>
        <v>100000</v>
      </c>
      <c r="R4" s="3">
        <f>'Financial costs'!$B$9</f>
        <v>100000</v>
      </c>
      <c r="S4" s="3">
        <f>'Financial costs'!$B$9</f>
        <v>100000</v>
      </c>
      <c r="T4" s="3">
        <f>'Financial costs'!$B$9</f>
        <v>100000</v>
      </c>
      <c r="U4" s="3">
        <f>'Financial costs'!$B$9</f>
        <v>100000</v>
      </c>
      <c r="V4" s="3">
        <f>'Financial costs'!$B$9</f>
        <v>100000</v>
      </c>
      <c r="W4" s="3">
        <f>'Financial costs'!$B$9</f>
        <v>100000</v>
      </c>
      <c r="X4" s="3">
        <f>'Financial costs'!$B$9</f>
        <v>100000</v>
      </c>
      <c r="Y4" s="3">
        <f>'Financial costs'!$B$9</f>
        <v>100000</v>
      </c>
      <c r="Z4" s="3">
        <f>'Financial costs'!$B$9</f>
        <v>100000</v>
      </c>
      <c r="AA4" s="3">
        <f>'Financial costs'!$B$9</f>
        <v>100000</v>
      </c>
      <c r="AB4" s="3">
        <f>'Financial costs'!$B$9</f>
        <v>100000</v>
      </c>
      <c r="AC4" s="3">
        <f>'Financial costs'!$B$9</f>
        <v>100000</v>
      </c>
      <c r="AD4" s="3">
        <f>'Financial costs'!$B$9</f>
        <v>100000</v>
      </c>
      <c r="AE4" s="3">
        <f>'Financial costs'!$B$9</f>
        <v>100000</v>
      </c>
      <c r="AF4" s="3">
        <f>'Financial costs'!$B$9-'Financial costs'!$B$10*'Financial costs'!$B$8</f>
        <v>-554999.99999999988</v>
      </c>
    </row>
    <row r="5" spans="1:32" x14ac:dyDescent="0.25">
      <c r="A5">
        <v>200</v>
      </c>
      <c r="B5" s="2">
        <f t="shared" si="0"/>
        <v>3016969.6474406091</v>
      </c>
      <c r="C5" s="3">
        <f>'Financial costs'!$B$8+'Financial costs'!$B$9</f>
        <v>1971428.5714285714</v>
      </c>
      <c r="D5" s="3">
        <f>'Financial costs'!$B$9</f>
        <v>100000</v>
      </c>
      <c r="E5" s="3">
        <f>'Financial costs'!$B$9</f>
        <v>100000</v>
      </c>
      <c r="F5" s="3">
        <f>'Financial costs'!$B$9</f>
        <v>100000</v>
      </c>
      <c r="G5" s="3">
        <f>'Financial costs'!$B$9</f>
        <v>100000</v>
      </c>
      <c r="H5" s="3">
        <f>'Financial costs'!$B$9</f>
        <v>100000</v>
      </c>
      <c r="I5" s="3">
        <f>'Financial costs'!$B$9</f>
        <v>100000</v>
      </c>
      <c r="J5" s="3">
        <f>'Financial costs'!$B$9</f>
        <v>100000</v>
      </c>
      <c r="K5" s="3">
        <f>'Financial costs'!$B$9</f>
        <v>100000</v>
      </c>
      <c r="L5" s="3">
        <f>'Financial costs'!$B$9</f>
        <v>100000</v>
      </c>
      <c r="M5" s="3">
        <f>'Financial costs'!$B$9</f>
        <v>100000</v>
      </c>
      <c r="N5" s="3">
        <f>'Financial costs'!$B$9</f>
        <v>100000</v>
      </c>
      <c r="O5" s="3">
        <f>'Financial costs'!$B$9</f>
        <v>100000</v>
      </c>
      <c r="P5" s="3">
        <f>'Financial costs'!$B$9</f>
        <v>100000</v>
      </c>
      <c r="Q5" s="3">
        <f>'Financial costs'!$B$9</f>
        <v>100000</v>
      </c>
      <c r="R5" s="3">
        <f>'Financial costs'!$B$9</f>
        <v>100000</v>
      </c>
      <c r="S5" s="3">
        <f>'Financial costs'!$B$9</f>
        <v>100000</v>
      </c>
      <c r="T5" s="3">
        <f>'Financial costs'!$B$9</f>
        <v>100000</v>
      </c>
      <c r="U5" s="3">
        <f>'Financial costs'!$B$9</f>
        <v>100000</v>
      </c>
      <c r="V5" s="3">
        <f>'Financial costs'!$B$9</f>
        <v>100000</v>
      </c>
      <c r="W5" s="3">
        <f>'Financial costs'!$B$9</f>
        <v>100000</v>
      </c>
      <c r="X5" s="3">
        <f>'Financial costs'!$B$9</f>
        <v>100000</v>
      </c>
      <c r="Y5" s="3">
        <f>'Financial costs'!$B$9</f>
        <v>100000</v>
      </c>
      <c r="Z5" s="3">
        <f>'Financial costs'!$B$9</f>
        <v>100000</v>
      </c>
      <c r="AA5" s="3">
        <f>'Financial costs'!$B$9</f>
        <v>100000</v>
      </c>
      <c r="AB5" s="3">
        <f>'Financial costs'!$B$9</f>
        <v>100000</v>
      </c>
      <c r="AC5" s="3">
        <f>'Financial costs'!$B$9</f>
        <v>100000</v>
      </c>
      <c r="AD5" s="3">
        <f>'Financial costs'!$B$9</f>
        <v>100000</v>
      </c>
      <c r="AE5" s="3">
        <f>'Financial costs'!$B$9</f>
        <v>100000</v>
      </c>
      <c r="AF5" s="3">
        <f>'Financial costs'!$B$9-'Financial costs'!$B$10*'Financial costs'!$B$8</f>
        <v>-554999.99999999988</v>
      </c>
    </row>
    <row r="6" spans="1:32" x14ac:dyDescent="0.25">
      <c r="A6">
        <v>300</v>
      </c>
      <c r="B6" s="2">
        <f t="shared" si="0"/>
        <v>3016969.6474406091</v>
      </c>
      <c r="C6" s="3">
        <f>'Financial costs'!$B$8+'Financial costs'!$B$9</f>
        <v>1971428.5714285714</v>
      </c>
      <c r="D6" s="3">
        <f>'Financial costs'!$B$9</f>
        <v>100000</v>
      </c>
      <c r="E6" s="3">
        <f>'Financial costs'!$B$9</f>
        <v>100000</v>
      </c>
      <c r="F6" s="3">
        <f>'Financial costs'!$B$9</f>
        <v>100000</v>
      </c>
      <c r="G6" s="3">
        <f>'Financial costs'!$B$9</f>
        <v>100000</v>
      </c>
      <c r="H6" s="3">
        <f>'Financial costs'!$B$9</f>
        <v>100000</v>
      </c>
      <c r="I6" s="3">
        <f>'Financial costs'!$B$9</f>
        <v>100000</v>
      </c>
      <c r="J6" s="3">
        <f>'Financial costs'!$B$9</f>
        <v>100000</v>
      </c>
      <c r="K6" s="3">
        <f>'Financial costs'!$B$9</f>
        <v>100000</v>
      </c>
      <c r="L6" s="3">
        <f>'Financial costs'!$B$9</f>
        <v>100000</v>
      </c>
      <c r="M6" s="3">
        <f>'Financial costs'!$B$9</f>
        <v>100000</v>
      </c>
      <c r="N6" s="3">
        <f>'Financial costs'!$B$9</f>
        <v>100000</v>
      </c>
      <c r="O6" s="3">
        <f>'Financial costs'!$B$9</f>
        <v>100000</v>
      </c>
      <c r="P6" s="3">
        <f>'Financial costs'!$B$9</f>
        <v>100000</v>
      </c>
      <c r="Q6" s="3">
        <f>'Financial costs'!$B$9</f>
        <v>100000</v>
      </c>
      <c r="R6" s="3">
        <f>'Financial costs'!$B$9</f>
        <v>100000</v>
      </c>
      <c r="S6" s="3">
        <f>'Financial costs'!$B$9</f>
        <v>100000</v>
      </c>
      <c r="T6" s="3">
        <f>'Financial costs'!$B$9</f>
        <v>100000</v>
      </c>
      <c r="U6" s="3">
        <f>'Financial costs'!$B$9</f>
        <v>100000</v>
      </c>
      <c r="V6" s="3">
        <f>'Financial costs'!$B$9</f>
        <v>100000</v>
      </c>
      <c r="W6" s="3">
        <f>'Financial costs'!$B$9</f>
        <v>100000</v>
      </c>
      <c r="X6" s="3">
        <f>'Financial costs'!$B$9</f>
        <v>100000</v>
      </c>
      <c r="Y6" s="3">
        <f>'Financial costs'!$B$9</f>
        <v>100000</v>
      </c>
      <c r="Z6" s="3">
        <f>'Financial costs'!$B$9</f>
        <v>100000</v>
      </c>
      <c r="AA6" s="3">
        <f>'Financial costs'!$B$9</f>
        <v>100000</v>
      </c>
      <c r="AB6" s="3">
        <f>'Financial costs'!$B$9</f>
        <v>100000</v>
      </c>
      <c r="AC6" s="3">
        <f>'Financial costs'!$B$9</f>
        <v>100000</v>
      </c>
      <c r="AD6" s="3">
        <f>'Financial costs'!$B$9</f>
        <v>100000</v>
      </c>
      <c r="AE6" s="3">
        <f>'Financial costs'!$B$9</f>
        <v>100000</v>
      </c>
      <c r="AF6" s="3">
        <f>'Financial costs'!$B$9-'Financial costs'!$B$10*'Financial costs'!$B$8</f>
        <v>-554999.99999999988</v>
      </c>
    </row>
    <row r="7" spans="1:32" x14ac:dyDescent="0.25">
      <c r="A7">
        <v>400</v>
      </c>
      <c r="B7" s="2">
        <f t="shared" si="0"/>
        <v>3016969.6474406091</v>
      </c>
      <c r="C7" s="3">
        <f>'Financial costs'!$B$8+'Financial costs'!$B$9</f>
        <v>1971428.5714285714</v>
      </c>
      <c r="D7" s="3">
        <f>'Financial costs'!$B$9</f>
        <v>100000</v>
      </c>
      <c r="E7" s="3">
        <f>'Financial costs'!$B$9</f>
        <v>100000</v>
      </c>
      <c r="F7" s="3">
        <f>'Financial costs'!$B$9</f>
        <v>100000</v>
      </c>
      <c r="G7" s="3">
        <f>'Financial costs'!$B$9</f>
        <v>100000</v>
      </c>
      <c r="H7" s="3">
        <f>'Financial costs'!$B$9</f>
        <v>100000</v>
      </c>
      <c r="I7" s="3">
        <f>'Financial costs'!$B$9</f>
        <v>100000</v>
      </c>
      <c r="J7" s="3">
        <f>'Financial costs'!$B$9</f>
        <v>100000</v>
      </c>
      <c r="K7" s="3">
        <f>'Financial costs'!$B$9</f>
        <v>100000</v>
      </c>
      <c r="L7" s="3">
        <f>'Financial costs'!$B$9</f>
        <v>100000</v>
      </c>
      <c r="M7" s="3">
        <f>'Financial costs'!$B$9</f>
        <v>100000</v>
      </c>
      <c r="N7" s="3">
        <f>'Financial costs'!$B$9</f>
        <v>100000</v>
      </c>
      <c r="O7" s="3">
        <f>'Financial costs'!$B$9</f>
        <v>100000</v>
      </c>
      <c r="P7" s="3">
        <f>'Financial costs'!$B$9</f>
        <v>100000</v>
      </c>
      <c r="Q7" s="3">
        <f>'Financial costs'!$B$9</f>
        <v>100000</v>
      </c>
      <c r="R7" s="3">
        <f>'Financial costs'!$B$9</f>
        <v>100000</v>
      </c>
      <c r="S7" s="3">
        <f>'Financial costs'!$B$9</f>
        <v>100000</v>
      </c>
      <c r="T7" s="3">
        <f>'Financial costs'!$B$9</f>
        <v>100000</v>
      </c>
      <c r="U7" s="3">
        <f>'Financial costs'!$B$9</f>
        <v>100000</v>
      </c>
      <c r="V7" s="3">
        <f>'Financial costs'!$B$9</f>
        <v>100000</v>
      </c>
      <c r="W7" s="3">
        <f>'Financial costs'!$B$9</f>
        <v>100000</v>
      </c>
      <c r="X7" s="3">
        <f>'Financial costs'!$B$9</f>
        <v>100000</v>
      </c>
      <c r="Y7" s="3">
        <f>'Financial costs'!$B$9</f>
        <v>100000</v>
      </c>
      <c r="Z7" s="3">
        <f>'Financial costs'!$B$9</f>
        <v>100000</v>
      </c>
      <c r="AA7" s="3">
        <f>'Financial costs'!$B$9</f>
        <v>100000</v>
      </c>
      <c r="AB7" s="3">
        <f>'Financial costs'!$B$9</f>
        <v>100000</v>
      </c>
      <c r="AC7" s="3">
        <f>'Financial costs'!$B$9</f>
        <v>100000</v>
      </c>
      <c r="AD7" s="3">
        <f>'Financial costs'!$B$9</f>
        <v>100000</v>
      </c>
      <c r="AE7" s="3">
        <f>'Financial costs'!$B$9</f>
        <v>100000</v>
      </c>
      <c r="AF7" s="3">
        <f>'Financial costs'!$B$9-'Financial costs'!$B$10*'Financial costs'!$B$8</f>
        <v>-554999.99999999988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/>
    </row>
    <row r="2" spans="1:32" ht="29.25" customHeight="1" x14ac:dyDescent="0.25">
      <c r="A2" s="4" t="s">
        <v>23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1630374.6993184073</v>
      </c>
      <c r="C4" s="3">
        <f>$A4*$J$2/$H$2*2*'Financial costs'!$B$14/'Financial costs'!$B$16 + $A4*2*'Financial costs'!$B$18*$L$2</f>
        <v>134094.44444444444</v>
      </c>
      <c r="D4" s="3">
        <f>$A4*$J$2/$H$2*2*'Financial costs'!$B$14/'Financial costs'!$B$16 + $A4*2*'Financial costs'!$B$18*$L$2</f>
        <v>134094.44444444444</v>
      </c>
      <c r="E4" s="3">
        <f>$A4*$J$2/$H$2*2*'Financial costs'!$B$14/'Financial costs'!$B$16 + $A4*2*'Financial costs'!$B$18*$L$2</f>
        <v>134094.44444444444</v>
      </c>
      <c r="F4" s="3">
        <f>$A4*$J$2/$H$2*2*'Financial costs'!$B$14/'Financial costs'!$B$16 + $A4*2*'Financial costs'!$B$18*$L$2</f>
        <v>134094.44444444444</v>
      </c>
      <c r="G4" s="3">
        <f>$A4*$J$2/$H$2*2*'Financial costs'!$B$14/'Financial costs'!$B$16 + $A4*2*'Financial costs'!$B$18*$L$2</f>
        <v>134094.44444444444</v>
      </c>
      <c r="H4" s="3">
        <f>$A4*$J$2/$H$2*2*'Financial costs'!$B$14/'Financial costs'!$B$16 + $A4*2*'Financial costs'!$B$18*$L$2</f>
        <v>134094.44444444444</v>
      </c>
      <c r="I4" s="3">
        <f>$A4*$J$2/$H$2*2*'Financial costs'!$B$14/'Financial costs'!$B$16 + $A4*2*'Financial costs'!$B$18*$L$2</f>
        <v>134094.44444444444</v>
      </c>
      <c r="J4" s="3">
        <f>$A4*$J$2/$H$2*2*'Financial costs'!$B$14/'Financial costs'!$B$16 + $A4*2*'Financial costs'!$B$18*$L$2</f>
        <v>134094.44444444444</v>
      </c>
      <c r="K4" s="3">
        <f>$A4*$J$2/$H$2*2*'Financial costs'!$B$14/'Financial costs'!$B$16 + $A4*2*'Financial costs'!$B$18*$L$2</f>
        <v>134094.44444444444</v>
      </c>
      <c r="L4" s="3">
        <f>$A4*$J$2/$H$2*2*'Financial costs'!$B$14/'Financial costs'!$B$16 + $A4*2*'Financial costs'!$B$18*$L$2</f>
        <v>134094.44444444444</v>
      </c>
      <c r="M4" s="3">
        <f>$A4*$J$2/$H$2*2*'Financial costs'!$B$14/'Financial costs'!$B$16 + $A4*2*'Financial costs'!$B$18*$L$2</f>
        <v>134094.44444444444</v>
      </c>
      <c r="N4" s="3">
        <f>$A4*$J$2/$H$2*2*'Financial costs'!$B$14/'Financial costs'!$B$16 + $A4*2*'Financial costs'!$B$18*$L$2</f>
        <v>134094.44444444444</v>
      </c>
      <c r="O4" s="3">
        <f>$A4*$J$2/$H$2*2*'Financial costs'!$B$14/'Financial costs'!$B$16 + $A4*2*'Financial costs'!$B$18*$L$2</f>
        <v>134094.44444444444</v>
      </c>
      <c r="P4" s="3">
        <f>$A4*$J$2/$H$2*2*'Financial costs'!$B$14/'Financial costs'!$B$16 + $A4*2*'Financial costs'!$B$18*$L$2</f>
        <v>134094.44444444444</v>
      </c>
      <c r="Q4" s="3">
        <f>$A4*$J$2/$H$2*2*'Financial costs'!$B$14/'Financial costs'!$B$16 + $A4*2*'Financial costs'!$B$18*$L$2</f>
        <v>134094.44444444444</v>
      </c>
      <c r="R4" s="3">
        <f>$A4*$J$2/$H$2*2*'Financial costs'!$B$14/'Financial costs'!$B$16 + $A4*2*'Financial costs'!$B$18*$L$2</f>
        <v>134094.44444444444</v>
      </c>
      <c r="S4" s="3">
        <f>$A4*$J$2/$H$2*2*'Financial costs'!$B$14/'Financial costs'!$B$16 + $A4*2*'Financial costs'!$B$18*$L$2</f>
        <v>134094.44444444444</v>
      </c>
      <c r="T4" s="3">
        <f>$A4*$J$2/$H$2*2*'Financial costs'!$B$14/'Financial costs'!$B$16 + $A4*2*'Financial costs'!$B$18*$L$2</f>
        <v>134094.44444444444</v>
      </c>
      <c r="U4" s="3">
        <f>$A4*$J$2/$H$2*2*'Financial costs'!$B$14/'Financial costs'!$B$16 + $A4*2*'Financial costs'!$B$18*$L$2</f>
        <v>134094.44444444444</v>
      </c>
      <c r="V4" s="3">
        <f>$A4*$J$2/$H$2*2*'Financial costs'!$B$14/'Financial costs'!$B$16 + $A4*2*'Financial costs'!$B$18*$L$2</f>
        <v>134094.44444444444</v>
      </c>
      <c r="W4" s="3">
        <f>$A4*$J$2/$H$2*2*'Financial costs'!$B$14/'Financial costs'!$B$16 + $A4*2*'Financial costs'!$B$18*$L$2</f>
        <v>134094.44444444444</v>
      </c>
      <c r="X4" s="3">
        <f>$A4*$J$2/$H$2*2*'Financial costs'!$B$14/'Financial costs'!$B$16 + $A4*2*'Financial costs'!$B$18*$L$2</f>
        <v>134094.44444444444</v>
      </c>
      <c r="Y4" s="3">
        <f>$A4*$J$2/$H$2*2*'Financial costs'!$B$14/'Financial costs'!$B$16 + $A4*2*'Financial costs'!$B$18*$L$2</f>
        <v>134094.44444444444</v>
      </c>
      <c r="Z4" s="3">
        <f>$A4*$J$2/$H$2*2*'Financial costs'!$B$14/'Financial costs'!$B$16 + $A4*2*'Financial costs'!$B$18*$L$2</f>
        <v>134094.44444444444</v>
      </c>
      <c r="AA4" s="3">
        <f>$A4*$J$2/$H$2*2*'Financial costs'!$B$14/'Financial costs'!$B$16 + $A4*2*'Financial costs'!$B$18*$L$2</f>
        <v>134094.44444444444</v>
      </c>
      <c r="AB4" s="3">
        <f>$A4*$J$2/$H$2*2*'Financial costs'!$B$14/'Financial costs'!$B$16 + $A4*2*'Financial costs'!$B$18*$L$2</f>
        <v>134094.44444444444</v>
      </c>
      <c r="AC4" s="3">
        <f>$A4*$J$2/$H$2*2*'Financial costs'!$B$14/'Financial costs'!$B$16 + $A4*2*'Financial costs'!$B$18*$L$2</f>
        <v>134094.44444444444</v>
      </c>
      <c r="AD4" s="3">
        <f>$A4*$J$2/$H$2*2*'Financial costs'!$B$14/'Financial costs'!$B$16 + $A4*2*'Financial costs'!$B$18*$L$2</f>
        <v>134094.44444444444</v>
      </c>
      <c r="AE4" s="3">
        <f>$A4*$J$2/$H$2*2*'Financial costs'!$B$14/'Financial costs'!$B$16 + $A4*2*'Financial costs'!$B$18*$L$2</f>
        <v>134094.44444444444</v>
      </c>
      <c r="AF4" s="3">
        <f>$A4*$J$2/$H$2*2*'Financial costs'!$B$14/'Financial costs'!$B$16 + $A4*2*'Financial costs'!$B$18*$L$2</f>
        <v>134094.44444444444</v>
      </c>
    </row>
    <row r="5" spans="1:32" x14ac:dyDescent="0.25">
      <c r="A5">
        <v>200</v>
      </c>
      <c r="B5" s="2">
        <f t="shared" si="0"/>
        <v>3260749.3986368147</v>
      </c>
      <c r="C5" s="3">
        <f>$A5*$J$2/$H$2*2*'Financial costs'!$B$14/'Financial costs'!$B$16 + $A5*2*'Financial costs'!$B$18*$L$2</f>
        <v>268188.88888888888</v>
      </c>
      <c r="D5" s="3">
        <f>$A5*$J$2/$H$2*2*'Financial costs'!$B$14/'Financial costs'!$B$16 + $A5*2*'Financial costs'!$B$18*$L$2</f>
        <v>268188.88888888888</v>
      </c>
      <c r="E5" s="3">
        <f>$A5*$J$2/$H$2*2*'Financial costs'!$B$14/'Financial costs'!$B$16 + $A5*2*'Financial costs'!$B$18*$L$2</f>
        <v>268188.88888888888</v>
      </c>
      <c r="F5" s="3">
        <f>$A5*$J$2/$H$2*2*'Financial costs'!$B$14/'Financial costs'!$B$16 + $A5*2*'Financial costs'!$B$18*$L$2</f>
        <v>268188.88888888888</v>
      </c>
      <c r="G5" s="3">
        <f>$A5*$J$2/$H$2*2*'Financial costs'!$B$14/'Financial costs'!$B$16 + $A5*2*'Financial costs'!$B$18*$L$2</f>
        <v>268188.88888888888</v>
      </c>
      <c r="H5" s="3">
        <f>$A5*$J$2/$H$2*2*'Financial costs'!$B$14/'Financial costs'!$B$16 + $A5*2*'Financial costs'!$B$18*$L$2</f>
        <v>268188.88888888888</v>
      </c>
      <c r="I5" s="3">
        <f>$A5*$J$2/$H$2*2*'Financial costs'!$B$14/'Financial costs'!$B$16 + $A5*2*'Financial costs'!$B$18*$L$2</f>
        <v>268188.88888888888</v>
      </c>
      <c r="J5" s="3">
        <f>$A5*$J$2/$H$2*2*'Financial costs'!$B$14/'Financial costs'!$B$16 + $A5*2*'Financial costs'!$B$18*$L$2</f>
        <v>268188.88888888888</v>
      </c>
      <c r="K5" s="3">
        <f>$A5*$J$2/$H$2*2*'Financial costs'!$B$14/'Financial costs'!$B$16 + $A5*2*'Financial costs'!$B$18*$L$2</f>
        <v>268188.88888888888</v>
      </c>
      <c r="L5" s="3">
        <f>$A5*$J$2/$H$2*2*'Financial costs'!$B$14/'Financial costs'!$B$16 + $A5*2*'Financial costs'!$B$18*$L$2</f>
        <v>268188.88888888888</v>
      </c>
      <c r="M5" s="3">
        <f>$A5*$J$2/$H$2*2*'Financial costs'!$B$14/'Financial costs'!$B$16 + $A5*2*'Financial costs'!$B$18*$L$2</f>
        <v>268188.88888888888</v>
      </c>
      <c r="N5" s="3">
        <f>$A5*$J$2/$H$2*2*'Financial costs'!$B$14/'Financial costs'!$B$16 + $A5*2*'Financial costs'!$B$18*$L$2</f>
        <v>268188.88888888888</v>
      </c>
      <c r="O5" s="3">
        <f>$A5*$J$2/$H$2*2*'Financial costs'!$B$14/'Financial costs'!$B$16 + $A5*2*'Financial costs'!$B$18*$L$2</f>
        <v>268188.88888888888</v>
      </c>
      <c r="P5" s="3">
        <f>$A5*$J$2/$H$2*2*'Financial costs'!$B$14/'Financial costs'!$B$16 + $A5*2*'Financial costs'!$B$18*$L$2</f>
        <v>268188.88888888888</v>
      </c>
      <c r="Q5" s="3">
        <f>$A5*$J$2/$H$2*2*'Financial costs'!$B$14/'Financial costs'!$B$16 + $A5*2*'Financial costs'!$B$18*$L$2</f>
        <v>268188.88888888888</v>
      </c>
      <c r="R5" s="3">
        <f>$A5*$J$2/$H$2*2*'Financial costs'!$B$14/'Financial costs'!$B$16 + $A5*2*'Financial costs'!$B$18*$L$2</f>
        <v>268188.88888888888</v>
      </c>
      <c r="S5" s="3">
        <f>$A5*$J$2/$H$2*2*'Financial costs'!$B$14/'Financial costs'!$B$16 + $A5*2*'Financial costs'!$B$18*$L$2</f>
        <v>268188.88888888888</v>
      </c>
      <c r="T5" s="3">
        <f>$A5*$J$2/$H$2*2*'Financial costs'!$B$14/'Financial costs'!$B$16 + $A5*2*'Financial costs'!$B$18*$L$2</f>
        <v>268188.88888888888</v>
      </c>
      <c r="U5" s="3">
        <f>$A5*$J$2/$H$2*2*'Financial costs'!$B$14/'Financial costs'!$B$16 + $A5*2*'Financial costs'!$B$18*$L$2</f>
        <v>268188.88888888888</v>
      </c>
      <c r="V5" s="3">
        <f>$A5*$J$2/$H$2*2*'Financial costs'!$B$14/'Financial costs'!$B$16 + $A5*2*'Financial costs'!$B$18*$L$2</f>
        <v>268188.88888888888</v>
      </c>
      <c r="W5" s="3">
        <f>$A5*$J$2/$H$2*2*'Financial costs'!$B$14/'Financial costs'!$B$16 + $A5*2*'Financial costs'!$B$18*$L$2</f>
        <v>268188.88888888888</v>
      </c>
      <c r="X5" s="3">
        <f>$A5*$J$2/$H$2*2*'Financial costs'!$B$14/'Financial costs'!$B$16 + $A5*2*'Financial costs'!$B$18*$L$2</f>
        <v>268188.88888888888</v>
      </c>
      <c r="Y5" s="3">
        <f>$A5*$J$2/$H$2*2*'Financial costs'!$B$14/'Financial costs'!$B$16 + $A5*2*'Financial costs'!$B$18*$L$2</f>
        <v>268188.88888888888</v>
      </c>
      <c r="Z5" s="3">
        <f>$A5*$J$2/$H$2*2*'Financial costs'!$B$14/'Financial costs'!$B$16 + $A5*2*'Financial costs'!$B$18*$L$2</f>
        <v>268188.88888888888</v>
      </c>
      <c r="AA5" s="3">
        <f>$A5*$J$2/$H$2*2*'Financial costs'!$B$14/'Financial costs'!$B$16 + $A5*2*'Financial costs'!$B$18*$L$2</f>
        <v>268188.88888888888</v>
      </c>
      <c r="AB5" s="3">
        <f>$A5*$J$2/$H$2*2*'Financial costs'!$B$14/'Financial costs'!$B$16 + $A5*2*'Financial costs'!$B$18*$L$2</f>
        <v>268188.88888888888</v>
      </c>
      <c r="AC5" s="3">
        <f>$A5*$J$2/$H$2*2*'Financial costs'!$B$14/'Financial costs'!$B$16 + $A5*2*'Financial costs'!$B$18*$L$2</f>
        <v>268188.88888888888</v>
      </c>
      <c r="AD5" s="3">
        <f>$A5*$J$2/$H$2*2*'Financial costs'!$B$14/'Financial costs'!$B$16 + $A5*2*'Financial costs'!$B$18*$L$2</f>
        <v>268188.88888888888</v>
      </c>
      <c r="AE5" s="3">
        <f>$A5*$J$2/$H$2*2*'Financial costs'!$B$14/'Financial costs'!$B$16 + $A5*2*'Financial costs'!$B$18*$L$2</f>
        <v>268188.88888888888</v>
      </c>
      <c r="AF5" s="3">
        <f>$A5*$J$2/$H$2*2*'Financial costs'!$B$14/'Financial costs'!$B$16 + $A5*2*'Financial costs'!$B$18*$L$2</f>
        <v>268188.88888888888</v>
      </c>
    </row>
    <row r="6" spans="1:32" x14ac:dyDescent="0.25">
      <c r="A6">
        <v>300</v>
      </c>
      <c r="B6" s="2">
        <f t="shared" si="0"/>
        <v>4891124.0979552213</v>
      </c>
      <c r="C6" s="3">
        <f>$A6*$J$2/$H$2*2*'Financial costs'!$B$14/'Financial costs'!$B$16 + $A6*2*'Financial costs'!$B$18*$L$2</f>
        <v>402283.33333333337</v>
      </c>
      <c r="D6" s="3">
        <f>$A6*$J$2/$H$2*2*'Financial costs'!$B$14/'Financial costs'!$B$16 + $A6*2*'Financial costs'!$B$18*$L$2</f>
        <v>402283.33333333337</v>
      </c>
      <c r="E6" s="3">
        <f>$A6*$J$2/$H$2*2*'Financial costs'!$B$14/'Financial costs'!$B$16 + $A6*2*'Financial costs'!$B$18*$L$2</f>
        <v>402283.33333333337</v>
      </c>
      <c r="F6" s="3">
        <f>$A6*$J$2/$H$2*2*'Financial costs'!$B$14/'Financial costs'!$B$16 + $A6*2*'Financial costs'!$B$18*$L$2</f>
        <v>402283.33333333337</v>
      </c>
      <c r="G6" s="3">
        <f>$A6*$J$2/$H$2*2*'Financial costs'!$B$14/'Financial costs'!$B$16 + $A6*2*'Financial costs'!$B$18*$L$2</f>
        <v>402283.33333333337</v>
      </c>
      <c r="H6" s="3">
        <f>$A6*$J$2/$H$2*2*'Financial costs'!$B$14/'Financial costs'!$B$16 + $A6*2*'Financial costs'!$B$18*$L$2</f>
        <v>402283.33333333337</v>
      </c>
      <c r="I6" s="3">
        <f>$A6*$J$2/$H$2*2*'Financial costs'!$B$14/'Financial costs'!$B$16 + $A6*2*'Financial costs'!$B$18*$L$2</f>
        <v>402283.33333333337</v>
      </c>
      <c r="J6" s="3">
        <f>$A6*$J$2/$H$2*2*'Financial costs'!$B$14/'Financial costs'!$B$16 + $A6*2*'Financial costs'!$B$18*$L$2</f>
        <v>402283.33333333337</v>
      </c>
      <c r="K6" s="3">
        <f>$A6*$J$2/$H$2*2*'Financial costs'!$B$14/'Financial costs'!$B$16 + $A6*2*'Financial costs'!$B$18*$L$2</f>
        <v>402283.33333333337</v>
      </c>
      <c r="L6" s="3">
        <f>$A6*$J$2/$H$2*2*'Financial costs'!$B$14/'Financial costs'!$B$16 + $A6*2*'Financial costs'!$B$18*$L$2</f>
        <v>402283.33333333337</v>
      </c>
      <c r="M6" s="3">
        <f>$A6*$J$2/$H$2*2*'Financial costs'!$B$14/'Financial costs'!$B$16 + $A6*2*'Financial costs'!$B$18*$L$2</f>
        <v>402283.33333333337</v>
      </c>
      <c r="N6" s="3">
        <f>$A6*$J$2/$H$2*2*'Financial costs'!$B$14/'Financial costs'!$B$16 + $A6*2*'Financial costs'!$B$18*$L$2</f>
        <v>402283.33333333337</v>
      </c>
      <c r="O6" s="3">
        <f>$A6*$J$2/$H$2*2*'Financial costs'!$B$14/'Financial costs'!$B$16 + $A6*2*'Financial costs'!$B$18*$L$2</f>
        <v>402283.33333333337</v>
      </c>
      <c r="P6" s="3">
        <f>$A6*$J$2/$H$2*2*'Financial costs'!$B$14/'Financial costs'!$B$16 + $A6*2*'Financial costs'!$B$18*$L$2</f>
        <v>402283.33333333337</v>
      </c>
      <c r="Q6" s="3">
        <f>$A6*$J$2/$H$2*2*'Financial costs'!$B$14/'Financial costs'!$B$16 + $A6*2*'Financial costs'!$B$18*$L$2</f>
        <v>402283.33333333337</v>
      </c>
      <c r="R6" s="3">
        <f>$A6*$J$2/$H$2*2*'Financial costs'!$B$14/'Financial costs'!$B$16 + $A6*2*'Financial costs'!$B$18*$L$2</f>
        <v>402283.33333333337</v>
      </c>
      <c r="S6" s="3">
        <f>$A6*$J$2/$H$2*2*'Financial costs'!$B$14/'Financial costs'!$B$16 + $A6*2*'Financial costs'!$B$18*$L$2</f>
        <v>402283.33333333337</v>
      </c>
      <c r="T6" s="3">
        <f>$A6*$J$2/$H$2*2*'Financial costs'!$B$14/'Financial costs'!$B$16 + $A6*2*'Financial costs'!$B$18*$L$2</f>
        <v>402283.33333333337</v>
      </c>
      <c r="U6" s="3">
        <f>$A6*$J$2/$H$2*2*'Financial costs'!$B$14/'Financial costs'!$B$16 + $A6*2*'Financial costs'!$B$18*$L$2</f>
        <v>402283.33333333337</v>
      </c>
      <c r="V6" s="3">
        <f>$A6*$J$2/$H$2*2*'Financial costs'!$B$14/'Financial costs'!$B$16 + $A6*2*'Financial costs'!$B$18*$L$2</f>
        <v>402283.33333333337</v>
      </c>
      <c r="W6" s="3">
        <f>$A6*$J$2/$H$2*2*'Financial costs'!$B$14/'Financial costs'!$B$16 + $A6*2*'Financial costs'!$B$18*$L$2</f>
        <v>402283.33333333337</v>
      </c>
      <c r="X6" s="3">
        <f>$A6*$J$2/$H$2*2*'Financial costs'!$B$14/'Financial costs'!$B$16 + $A6*2*'Financial costs'!$B$18*$L$2</f>
        <v>402283.33333333337</v>
      </c>
      <c r="Y6" s="3">
        <f>$A6*$J$2/$H$2*2*'Financial costs'!$B$14/'Financial costs'!$B$16 + $A6*2*'Financial costs'!$B$18*$L$2</f>
        <v>402283.33333333337</v>
      </c>
      <c r="Z6" s="3">
        <f>$A6*$J$2/$H$2*2*'Financial costs'!$B$14/'Financial costs'!$B$16 + $A6*2*'Financial costs'!$B$18*$L$2</f>
        <v>402283.33333333337</v>
      </c>
      <c r="AA6" s="3">
        <f>$A6*$J$2/$H$2*2*'Financial costs'!$B$14/'Financial costs'!$B$16 + $A6*2*'Financial costs'!$B$18*$L$2</f>
        <v>402283.33333333337</v>
      </c>
      <c r="AB6" s="3">
        <f>$A6*$J$2/$H$2*2*'Financial costs'!$B$14/'Financial costs'!$B$16 + $A6*2*'Financial costs'!$B$18*$L$2</f>
        <v>402283.33333333337</v>
      </c>
      <c r="AC6" s="3">
        <f>$A6*$J$2/$H$2*2*'Financial costs'!$B$14/'Financial costs'!$B$16 + $A6*2*'Financial costs'!$B$18*$L$2</f>
        <v>402283.33333333337</v>
      </c>
      <c r="AD6" s="3">
        <f>$A6*$J$2/$H$2*2*'Financial costs'!$B$14/'Financial costs'!$B$16 + $A6*2*'Financial costs'!$B$18*$L$2</f>
        <v>402283.33333333337</v>
      </c>
      <c r="AE6" s="3">
        <f>$A6*$J$2/$H$2*2*'Financial costs'!$B$14/'Financial costs'!$B$16 + $A6*2*'Financial costs'!$B$18*$L$2</f>
        <v>402283.33333333337</v>
      </c>
      <c r="AF6" s="3">
        <f>$A6*$J$2/$H$2*2*'Financial costs'!$B$14/'Financial costs'!$B$16 + $A6*2*'Financial costs'!$B$18*$L$2</f>
        <v>402283.33333333337</v>
      </c>
    </row>
    <row r="7" spans="1:32" x14ac:dyDescent="0.25">
      <c r="A7">
        <v>400</v>
      </c>
      <c r="B7" s="2">
        <f t="shared" si="0"/>
        <v>6521498.7972736293</v>
      </c>
      <c r="C7" s="3">
        <f>$A7*$J$2/$H$2*2*'Financial costs'!$B$14/'Financial costs'!$B$16 + $A7*2*'Financial costs'!$B$18*$L$2</f>
        <v>536377.77777777775</v>
      </c>
      <c r="D7" s="3">
        <f>$A7*$J$2/$H$2*2*'Financial costs'!$B$14/'Financial costs'!$B$16 + $A7*2*'Financial costs'!$B$18*$L$2</f>
        <v>536377.77777777775</v>
      </c>
      <c r="E7" s="3">
        <f>$A7*$J$2/$H$2*2*'Financial costs'!$B$14/'Financial costs'!$B$16 + $A7*2*'Financial costs'!$B$18*$L$2</f>
        <v>536377.77777777775</v>
      </c>
      <c r="F7" s="3">
        <f>$A7*$J$2/$H$2*2*'Financial costs'!$B$14/'Financial costs'!$B$16 + $A7*2*'Financial costs'!$B$18*$L$2</f>
        <v>536377.77777777775</v>
      </c>
      <c r="G7" s="3">
        <f>$A7*$J$2/$H$2*2*'Financial costs'!$B$14/'Financial costs'!$B$16 + $A7*2*'Financial costs'!$B$18*$L$2</f>
        <v>536377.77777777775</v>
      </c>
      <c r="H7" s="3">
        <f>$A7*$J$2/$H$2*2*'Financial costs'!$B$14/'Financial costs'!$B$16 + $A7*2*'Financial costs'!$B$18*$L$2</f>
        <v>536377.77777777775</v>
      </c>
      <c r="I7" s="3">
        <f>$A7*$J$2/$H$2*2*'Financial costs'!$B$14/'Financial costs'!$B$16 + $A7*2*'Financial costs'!$B$18*$L$2</f>
        <v>536377.77777777775</v>
      </c>
      <c r="J7" s="3">
        <f>$A7*$J$2/$H$2*2*'Financial costs'!$B$14/'Financial costs'!$B$16 + $A7*2*'Financial costs'!$B$18*$L$2</f>
        <v>536377.77777777775</v>
      </c>
      <c r="K7" s="3">
        <f>$A7*$J$2/$H$2*2*'Financial costs'!$B$14/'Financial costs'!$B$16 + $A7*2*'Financial costs'!$B$18*$L$2</f>
        <v>536377.77777777775</v>
      </c>
      <c r="L7" s="3">
        <f>$A7*$J$2/$H$2*2*'Financial costs'!$B$14/'Financial costs'!$B$16 + $A7*2*'Financial costs'!$B$18*$L$2</f>
        <v>536377.77777777775</v>
      </c>
      <c r="M7" s="3">
        <f>$A7*$J$2/$H$2*2*'Financial costs'!$B$14/'Financial costs'!$B$16 + $A7*2*'Financial costs'!$B$18*$L$2</f>
        <v>536377.77777777775</v>
      </c>
      <c r="N7" s="3">
        <f>$A7*$J$2/$H$2*2*'Financial costs'!$B$14/'Financial costs'!$B$16 + $A7*2*'Financial costs'!$B$18*$L$2</f>
        <v>536377.77777777775</v>
      </c>
      <c r="O7" s="3">
        <f>$A7*$J$2/$H$2*2*'Financial costs'!$B$14/'Financial costs'!$B$16 + $A7*2*'Financial costs'!$B$18*$L$2</f>
        <v>536377.77777777775</v>
      </c>
      <c r="P7" s="3">
        <f>$A7*$J$2/$H$2*2*'Financial costs'!$B$14/'Financial costs'!$B$16 + $A7*2*'Financial costs'!$B$18*$L$2</f>
        <v>536377.77777777775</v>
      </c>
      <c r="Q7" s="3">
        <f>$A7*$J$2/$H$2*2*'Financial costs'!$B$14/'Financial costs'!$B$16 + $A7*2*'Financial costs'!$B$18*$L$2</f>
        <v>536377.77777777775</v>
      </c>
      <c r="R7" s="3">
        <f>$A7*$J$2/$H$2*2*'Financial costs'!$B$14/'Financial costs'!$B$16 + $A7*2*'Financial costs'!$B$18*$L$2</f>
        <v>536377.77777777775</v>
      </c>
      <c r="S7" s="3">
        <f>$A7*$J$2/$H$2*2*'Financial costs'!$B$14/'Financial costs'!$B$16 + $A7*2*'Financial costs'!$B$18*$L$2</f>
        <v>536377.77777777775</v>
      </c>
      <c r="T7" s="3">
        <f>$A7*$J$2/$H$2*2*'Financial costs'!$B$14/'Financial costs'!$B$16 + $A7*2*'Financial costs'!$B$18*$L$2</f>
        <v>536377.77777777775</v>
      </c>
      <c r="U7" s="3">
        <f>$A7*$J$2/$H$2*2*'Financial costs'!$B$14/'Financial costs'!$B$16 + $A7*2*'Financial costs'!$B$18*$L$2</f>
        <v>536377.77777777775</v>
      </c>
      <c r="V7" s="3">
        <f>$A7*$J$2/$H$2*2*'Financial costs'!$B$14/'Financial costs'!$B$16 + $A7*2*'Financial costs'!$B$18*$L$2</f>
        <v>536377.77777777775</v>
      </c>
      <c r="W7" s="3">
        <f>$A7*$J$2/$H$2*2*'Financial costs'!$B$14/'Financial costs'!$B$16 + $A7*2*'Financial costs'!$B$18*$L$2</f>
        <v>536377.77777777775</v>
      </c>
      <c r="X7" s="3">
        <f>$A7*$J$2/$H$2*2*'Financial costs'!$B$14/'Financial costs'!$B$16 + $A7*2*'Financial costs'!$B$18*$L$2</f>
        <v>536377.77777777775</v>
      </c>
      <c r="Y7" s="3">
        <f>$A7*$J$2/$H$2*2*'Financial costs'!$B$14/'Financial costs'!$B$16 + $A7*2*'Financial costs'!$B$18*$L$2</f>
        <v>536377.77777777775</v>
      </c>
      <c r="Z7" s="3">
        <f>$A7*$J$2/$H$2*2*'Financial costs'!$B$14/'Financial costs'!$B$16 + $A7*2*'Financial costs'!$B$18*$L$2</f>
        <v>536377.77777777775</v>
      </c>
      <c r="AA7" s="3">
        <f>$A7*$J$2/$H$2*2*'Financial costs'!$B$14/'Financial costs'!$B$16 + $A7*2*'Financial costs'!$B$18*$L$2</f>
        <v>536377.77777777775</v>
      </c>
      <c r="AB7" s="3">
        <f>$A7*$J$2/$H$2*2*'Financial costs'!$B$14/'Financial costs'!$B$16 + $A7*2*'Financial costs'!$B$18*$L$2</f>
        <v>536377.77777777775</v>
      </c>
      <c r="AC7" s="3">
        <f>$A7*$J$2/$H$2*2*'Financial costs'!$B$14/'Financial costs'!$B$16 + $A7*2*'Financial costs'!$B$18*$L$2</f>
        <v>536377.77777777775</v>
      </c>
      <c r="AD7" s="3">
        <f>$A7*$J$2/$H$2*2*'Financial costs'!$B$14/'Financial costs'!$B$16 + $A7*2*'Financial costs'!$B$18*$L$2</f>
        <v>536377.77777777775</v>
      </c>
      <c r="AE7" s="3">
        <f>$A7*$J$2/$H$2*2*'Financial costs'!$B$14/'Financial costs'!$B$16 + $A7*2*'Financial costs'!$B$18*$L$2</f>
        <v>536377.77777777775</v>
      </c>
      <c r="AF7" s="3">
        <f>$A7*$J$2/$H$2*2*'Financial costs'!$B$14/'Financial costs'!$B$16 + $A7*2*'Financial costs'!$B$18*$L$2</f>
        <v>536377.77777777775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4" sqref="D24"/>
    </sheetView>
  </sheetViews>
  <sheetFormatPr baseColWidth="10" defaultColWidth="9.140625" defaultRowHeight="15" x14ac:dyDescent="0.25"/>
  <cols>
    <col min="1" max="1" width="43.42578125" customWidth="1"/>
    <col min="2" max="2" width="9.140625" style="2"/>
    <col min="3" max="3" width="29.140625" bestFit="1" customWidth="1"/>
    <col min="4" max="4" width="27.5703125" bestFit="1" customWidth="1"/>
  </cols>
  <sheetData>
    <row r="1" spans="1:2" x14ac:dyDescent="0.25">
      <c r="A1" s="1" t="s">
        <v>14</v>
      </c>
    </row>
    <row r="3" spans="1:2" x14ac:dyDescent="0.25">
      <c r="A3" s="1" t="s">
        <v>11</v>
      </c>
    </row>
    <row r="4" spans="1:2" x14ac:dyDescent="0.25">
      <c r="A4" t="s">
        <v>7</v>
      </c>
      <c r="B4" s="11">
        <v>1500000</v>
      </c>
    </row>
    <row r="5" spans="1:2" x14ac:dyDescent="0.25">
      <c r="A5" t="s">
        <v>8</v>
      </c>
      <c r="B5" s="11">
        <v>1300000</v>
      </c>
    </row>
    <row r="6" spans="1:2" x14ac:dyDescent="0.25">
      <c r="A6" t="s">
        <v>9</v>
      </c>
      <c r="B6" s="12">
        <f>1/3.5</f>
        <v>0.2857142857142857</v>
      </c>
    </row>
    <row r="7" spans="1:2" x14ac:dyDescent="0.25">
      <c r="A7" t="s">
        <v>10</v>
      </c>
      <c r="B7" s="2">
        <f>B6*B5</f>
        <v>371428.57142857142</v>
      </c>
    </row>
    <row r="8" spans="1:2" x14ac:dyDescent="0.25">
      <c r="A8" t="s">
        <v>16</v>
      </c>
      <c r="B8" s="2">
        <f>B7+B4</f>
        <v>1871428.5714285714</v>
      </c>
    </row>
    <row r="9" spans="1:2" x14ac:dyDescent="0.25">
      <c r="A9" t="s">
        <v>38</v>
      </c>
      <c r="B9" s="11">
        <v>100000</v>
      </c>
    </row>
    <row r="10" spans="1:2" x14ac:dyDescent="0.25">
      <c r="A10" t="s">
        <v>46</v>
      </c>
      <c r="B10" s="13">
        <v>0.35</v>
      </c>
    </row>
    <row r="12" spans="1:2" x14ac:dyDescent="0.25">
      <c r="A12" s="1" t="s">
        <v>12</v>
      </c>
    </row>
    <row r="13" spans="1:2" x14ac:dyDescent="0.25">
      <c r="A13" t="s">
        <v>13</v>
      </c>
      <c r="B13" s="11">
        <v>770000</v>
      </c>
    </row>
    <row r="14" spans="1:2" x14ac:dyDescent="0.25">
      <c r="A14" t="s">
        <v>26</v>
      </c>
      <c r="B14" s="11">
        <v>980000</v>
      </c>
    </row>
    <row r="15" spans="1:2" x14ac:dyDescent="0.25">
      <c r="A15" t="s">
        <v>17</v>
      </c>
      <c r="B15" s="11">
        <v>12</v>
      </c>
    </row>
    <row r="16" spans="1:2" x14ac:dyDescent="0.25">
      <c r="A16" t="s">
        <v>27</v>
      </c>
      <c r="B16" s="11">
        <v>20</v>
      </c>
    </row>
    <row r="17" spans="1:4" x14ac:dyDescent="0.25">
      <c r="A17" t="s">
        <v>36</v>
      </c>
      <c r="B17" s="14">
        <v>1.05</v>
      </c>
    </row>
    <row r="18" spans="1:4" x14ac:dyDescent="0.25">
      <c r="A18" t="s">
        <v>37</v>
      </c>
      <c r="B18" s="14">
        <v>1.35</v>
      </c>
    </row>
    <row r="20" spans="1:4" x14ac:dyDescent="0.25">
      <c r="A20" s="1" t="s">
        <v>15</v>
      </c>
    </row>
    <row r="21" spans="1:4" x14ac:dyDescent="0.25">
      <c r="A21" t="s">
        <v>24</v>
      </c>
      <c r="B21" s="11">
        <v>40</v>
      </c>
    </row>
    <row r="22" spans="1:4" x14ac:dyDescent="0.25">
      <c r="A22" t="s">
        <v>25</v>
      </c>
      <c r="B22" s="12">
        <v>4</v>
      </c>
      <c r="C22" t="s">
        <v>40</v>
      </c>
      <c r="D22">
        <f>B22*B21/100</f>
        <v>1.6</v>
      </c>
    </row>
    <row r="23" spans="1:4" x14ac:dyDescent="0.25">
      <c r="A23" t="s">
        <v>29</v>
      </c>
      <c r="B23" s="13">
        <v>0.04</v>
      </c>
    </row>
    <row r="24" spans="1:4" x14ac:dyDescent="0.25">
      <c r="A24" t="s">
        <v>28</v>
      </c>
      <c r="B24" s="12">
        <v>190</v>
      </c>
      <c r="C24" t="s">
        <v>41</v>
      </c>
      <c r="D24">
        <f>B25*B24/100</f>
        <v>0.56999999999999995</v>
      </c>
    </row>
    <row r="25" spans="1:4" x14ac:dyDescent="0.25">
      <c r="A25" t="s">
        <v>64</v>
      </c>
      <c r="B25" s="12">
        <v>0.3</v>
      </c>
    </row>
    <row r="26" spans="1:4" x14ac:dyDescent="0.25">
      <c r="A26" t="s">
        <v>30</v>
      </c>
      <c r="B26" s="13">
        <v>0.02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27.5703125" bestFit="1" customWidth="1"/>
    <col min="2" max="2" width="13.42578125" style="2" bestFit="1" customWidth="1"/>
    <col min="3" max="32" width="12.7109375" customWidth="1"/>
  </cols>
  <sheetData>
    <row r="1" spans="1:32" x14ac:dyDescent="0.25">
      <c r="A1" s="1" t="s">
        <v>19</v>
      </c>
    </row>
    <row r="2" spans="1:32" ht="29.25" customHeight="1" x14ac:dyDescent="0.25">
      <c r="A2" s="4" t="s">
        <v>23</v>
      </c>
      <c r="B2" s="2" t="s">
        <v>18</v>
      </c>
      <c r="C2" s="5"/>
      <c r="D2" s="5" t="s">
        <v>20</v>
      </c>
      <c r="E2" s="6">
        <f>'General parameters'!B2</f>
        <v>0.08</v>
      </c>
      <c r="F2" s="5"/>
      <c r="G2" s="5" t="s">
        <v>21</v>
      </c>
      <c r="H2" s="5">
        <f>'General parameters'!B3</f>
        <v>18</v>
      </c>
      <c r="I2" s="7" t="s">
        <v>22</v>
      </c>
      <c r="J2" s="8">
        <f>'General parameters'!B4</f>
        <v>0.1</v>
      </c>
      <c r="K2" s="7" t="s">
        <v>31</v>
      </c>
      <c r="L2" s="5">
        <f>'General parameters'!B5</f>
        <v>295</v>
      </c>
    </row>
    <row r="3" spans="1:3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4" spans="1:32" x14ac:dyDescent="0.25">
      <c r="A4">
        <v>100</v>
      </c>
      <c r="B4" s="2">
        <f t="shared" ref="B4:B7" si="0">NPV($E$2,C4:AF4)*(1+$E$2)</f>
        <v>496373.78626456426</v>
      </c>
      <c r="C4" s="3">
        <f xml:space="preserve"> $A4*2*'Financial costs'!$D$24*$L$2*(1+'Financial costs'!$B$26)^(C$3-1)</f>
        <v>33629.999999999993</v>
      </c>
      <c r="D4" s="3">
        <f xml:space="preserve"> $A4*2*'Financial costs'!$D$24*$L$2*(1+'Financial costs'!$B$26)^(D$3-1)</f>
        <v>34302.599999999991</v>
      </c>
      <c r="E4" s="3">
        <f xml:space="preserve"> $A4*2*'Financial costs'!$D$24*$L$2*(1+'Financial costs'!$B$26)^(E$3-1)</f>
        <v>34988.651999999995</v>
      </c>
      <c r="F4" s="3">
        <f xml:space="preserve"> $A4*2*'Financial costs'!$D$24*$L$2*(1+'Financial costs'!$B$26)^(F$3-1)</f>
        <v>35688.425039999987</v>
      </c>
      <c r="G4" s="3">
        <f xml:space="preserve"> $A4*2*'Financial costs'!$D$24*$L$2*(1+'Financial costs'!$B$26)^(G$3-1)</f>
        <v>36402.193540799992</v>
      </c>
      <c r="H4" s="3">
        <f xml:space="preserve"> $A4*2*'Financial costs'!$D$24*$L$2*(1+'Financial costs'!$B$26)^(H$3-1)</f>
        <v>37130.237411615992</v>
      </c>
      <c r="I4" s="3">
        <f xml:space="preserve"> $A4*2*'Financial costs'!$D$24*$L$2*(1+'Financial costs'!$B$26)^(I$3-1)</f>
        <v>37872.842159848311</v>
      </c>
      <c r="J4" s="3">
        <f xml:space="preserve"> $A4*2*'Financial costs'!$D$24*$L$2*(1+'Financial costs'!$B$26)^(J$3-1)</f>
        <v>38630.299003045271</v>
      </c>
      <c r="K4" s="3">
        <f xml:space="preserve"> $A4*2*'Financial costs'!$D$24*$L$2*(1+'Financial costs'!$B$26)^(K$3-1)</f>
        <v>39402.904983106178</v>
      </c>
      <c r="L4" s="3">
        <f xml:space="preserve"> $A4*2*'Financial costs'!$D$24*$L$2*(1+'Financial costs'!$B$26)^(L$3-1)</f>
        <v>40190.963082768307</v>
      </c>
      <c r="M4" s="3">
        <f xml:space="preserve"> $A4*2*'Financial costs'!$D$24*$L$2*(1+'Financial costs'!$B$26)^(M$3-1)</f>
        <v>40994.782344423671</v>
      </c>
      <c r="N4" s="3">
        <f xml:space="preserve"> $A4*2*'Financial costs'!$D$24*$L$2*(1+'Financial costs'!$B$26)^(N$3-1)</f>
        <v>41814.677991312135</v>
      </c>
      <c r="O4" s="3">
        <f xml:space="preserve"> $A4*2*'Financial costs'!$D$24*$L$2*(1+'Financial costs'!$B$26)^(O$3-1)</f>
        <v>42650.971551138391</v>
      </c>
      <c r="P4" s="3">
        <f xml:space="preserve"> $A4*2*'Financial costs'!$D$24*$L$2*(1+'Financial costs'!$B$26)^(P$3-1)</f>
        <v>43503.990982161151</v>
      </c>
      <c r="Q4" s="3">
        <f xml:space="preserve"> $A4*2*'Financial costs'!$D$24*$L$2*(1+'Financial costs'!$B$26)^(Q$3-1)</f>
        <v>44374.070801804381</v>
      </c>
      <c r="R4" s="3">
        <f xml:space="preserve"> $A4*2*'Financial costs'!$D$24*$L$2*(1+'Financial costs'!$B$26)^(R$3-1)</f>
        <v>45261.552217840457</v>
      </c>
      <c r="S4" s="3">
        <f xml:space="preserve"> $A4*2*'Financial costs'!$D$24*$L$2*(1+'Financial costs'!$B$26)^(S$3-1)</f>
        <v>46166.78326219727</v>
      </c>
      <c r="T4" s="3">
        <f xml:space="preserve"> $A4*2*'Financial costs'!$D$24*$L$2*(1+'Financial costs'!$B$26)^(T$3-1)</f>
        <v>47090.118927441225</v>
      </c>
      <c r="U4" s="3">
        <f xml:space="preserve"> $A4*2*'Financial costs'!$D$24*$L$2*(1+'Financial costs'!$B$26)^(U$3-1)</f>
        <v>48031.921305990043</v>
      </c>
      <c r="V4" s="3">
        <f xml:space="preserve"> $A4*2*'Financial costs'!$D$24*$L$2*(1+'Financial costs'!$B$26)^(V$3-1)</f>
        <v>48992.559732109839</v>
      </c>
      <c r="W4" s="3">
        <f xml:space="preserve"> $A4*2*'Financial costs'!$D$24*$L$2*(1+'Financial costs'!$B$26)^(W$3-1)</f>
        <v>49972.41092675204</v>
      </c>
      <c r="X4" s="3">
        <f xml:space="preserve"> $A4*2*'Financial costs'!$D$24*$L$2*(1+'Financial costs'!$B$26)^(X$3-1)</f>
        <v>50971.859145287082</v>
      </c>
      <c r="Y4" s="3">
        <f xml:space="preserve"> $A4*2*'Financial costs'!$D$24*$L$2*(1+'Financial costs'!$B$26)^(Y$3-1)</f>
        <v>51991.296328192824</v>
      </c>
      <c r="Z4" s="3">
        <f xml:space="preserve"> $A4*2*'Financial costs'!$D$24*$L$2*(1+'Financial costs'!$B$26)^(Z$3-1)</f>
        <v>53031.122254756672</v>
      </c>
      <c r="AA4" s="3">
        <f xml:space="preserve"> $A4*2*'Financial costs'!$D$24*$L$2*(1+'Financial costs'!$B$26)^(AA$3-1)</f>
        <v>54091.744699851806</v>
      </c>
      <c r="AB4" s="3">
        <f xml:space="preserve"> $A4*2*'Financial costs'!$D$24*$L$2*(1+'Financial costs'!$B$26)^(AB$3-1)</f>
        <v>55173.579593848845</v>
      </c>
      <c r="AC4" s="3">
        <f xml:space="preserve"> $A4*2*'Financial costs'!$D$24*$L$2*(1+'Financial costs'!$B$26)^(AC$3-1)</f>
        <v>56277.051185725824</v>
      </c>
      <c r="AD4" s="3">
        <f xml:space="preserve"> $A4*2*'Financial costs'!$D$24*$L$2*(1+'Financial costs'!$B$26)^(AD$3-1)</f>
        <v>57402.592209440329</v>
      </c>
      <c r="AE4" s="3">
        <f xml:space="preserve"> $A4*2*'Financial costs'!$D$24*$L$2*(1+'Financial costs'!$B$26)^(AE$3-1)</f>
        <v>58550.644053629148</v>
      </c>
      <c r="AF4" s="3">
        <f xml:space="preserve"> $A4*2*'Financial costs'!$D$24*$L$2*(1+'Financial costs'!$B$26)^(AF$3-1)</f>
        <v>59721.656934701721</v>
      </c>
    </row>
    <row r="5" spans="1:32" x14ac:dyDescent="0.25">
      <c r="A5">
        <v>200</v>
      </c>
      <c r="B5" s="2">
        <f t="shared" si="0"/>
        <v>992747.57252912852</v>
      </c>
      <c r="C5" s="3">
        <f xml:space="preserve"> $A5*2*'Financial costs'!$D$24*$L$2*(1+'Financial costs'!$B$26)^(C$3-1)</f>
        <v>67259.999999999985</v>
      </c>
      <c r="D5" s="3">
        <f xml:space="preserve"> $A5*2*'Financial costs'!$D$24*$L$2*(1+'Financial costs'!$B$26)^(D$3-1)</f>
        <v>68605.199999999983</v>
      </c>
      <c r="E5" s="3">
        <f xml:space="preserve"> $A5*2*'Financial costs'!$D$24*$L$2*(1+'Financial costs'!$B$26)^(E$3-1)</f>
        <v>69977.303999999989</v>
      </c>
      <c r="F5" s="3">
        <f xml:space="preserve"> $A5*2*'Financial costs'!$D$24*$L$2*(1+'Financial costs'!$B$26)^(F$3-1)</f>
        <v>71376.850079999975</v>
      </c>
      <c r="G5" s="3">
        <f xml:space="preserve"> $A5*2*'Financial costs'!$D$24*$L$2*(1+'Financial costs'!$B$26)^(G$3-1)</f>
        <v>72804.387081599984</v>
      </c>
      <c r="H5" s="3">
        <f xml:space="preserve"> $A5*2*'Financial costs'!$D$24*$L$2*(1+'Financial costs'!$B$26)^(H$3-1)</f>
        <v>74260.474823231983</v>
      </c>
      <c r="I5" s="3">
        <f xml:space="preserve"> $A5*2*'Financial costs'!$D$24*$L$2*(1+'Financial costs'!$B$26)^(I$3-1)</f>
        <v>75745.684319696622</v>
      </c>
      <c r="J5" s="3">
        <f xml:space="preserve"> $A5*2*'Financial costs'!$D$24*$L$2*(1+'Financial costs'!$B$26)^(J$3-1)</f>
        <v>77260.598006090542</v>
      </c>
      <c r="K5" s="3">
        <f xml:space="preserve"> $A5*2*'Financial costs'!$D$24*$L$2*(1+'Financial costs'!$B$26)^(K$3-1)</f>
        <v>78805.809966212357</v>
      </c>
      <c r="L5" s="3">
        <f xml:space="preserve"> $A5*2*'Financial costs'!$D$24*$L$2*(1+'Financial costs'!$B$26)^(L$3-1)</f>
        <v>80381.926165536614</v>
      </c>
      <c r="M5" s="3">
        <f xml:space="preserve"> $A5*2*'Financial costs'!$D$24*$L$2*(1+'Financial costs'!$B$26)^(M$3-1)</f>
        <v>81989.564688847342</v>
      </c>
      <c r="N5" s="3">
        <f xml:space="preserve"> $A5*2*'Financial costs'!$D$24*$L$2*(1+'Financial costs'!$B$26)^(N$3-1)</f>
        <v>83629.355982624271</v>
      </c>
      <c r="O5" s="3">
        <f xml:space="preserve"> $A5*2*'Financial costs'!$D$24*$L$2*(1+'Financial costs'!$B$26)^(O$3-1)</f>
        <v>85301.943102276782</v>
      </c>
      <c r="P5" s="3">
        <f xml:space="preserve"> $A5*2*'Financial costs'!$D$24*$L$2*(1+'Financial costs'!$B$26)^(P$3-1)</f>
        <v>87007.981964322302</v>
      </c>
      <c r="Q5" s="3">
        <f xml:space="preserve"> $A5*2*'Financial costs'!$D$24*$L$2*(1+'Financial costs'!$B$26)^(Q$3-1)</f>
        <v>88748.141603608761</v>
      </c>
      <c r="R5" s="3">
        <f xml:space="preserve"> $A5*2*'Financial costs'!$D$24*$L$2*(1+'Financial costs'!$B$26)^(R$3-1)</f>
        <v>90523.104435680914</v>
      </c>
      <c r="S5" s="3">
        <f xml:space="preserve"> $A5*2*'Financial costs'!$D$24*$L$2*(1+'Financial costs'!$B$26)^(S$3-1)</f>
        <v>92333.56652439454</v>
      </c>
      <c r="T5" s="3">
        <f xml:space="preserve"> $A5*2*'Financial costs'!$D$24*$L$2*(1+'Financial costs'!$B$26)^(T$3-1)</f>
        <v>94180.237854882449</v>
      </c>
      <c r="U5" s="3">
        <f xml:space="preserve"> $A5*2*'Financial costs'!$D$24*$L$2*(1+'Financial costs'!$B$26)^(U$3-1)</f>
        <v>96063.842611980086</v>
      </c>
      <c r="V5" s="3">
        <f xml:space="preserve"> $A5*2*'Financial costs'!$D$24*$L$2*(1+'Financial costs'!$B$26)^(V$3-1)</f>
        <v>97985.119464219679</v>
      </c>
      <c r="W5" s="3">
        <f xml:space="preserve"> $A5*2*'Financial costs'!$D$24*$L$2*(1+'Financial costs'!$B$26)^(W$3-1)</f>
        <v>99944.82185350408</v>
      </c>
      <c r="X5" s="3">
        <f xml:space="preserve"> $A5*2*'Financial costs'!$D$24*$L$2*(1+'Financial costs'!$B$26)^(X$3-1)</f>
        <v>101943.71829057416</v>
      </c>
      <c r="Y5" s="3">
        <f xml:space="preserve"> $A5*2*'Financial costs'!$D$24*$L$2*(1+'Financial costs'!$B$26)^(Y$3-1)</f>
        <v>103982.59265638565</v>
      </c>
      <c r="Z5" s="3">
        <f xml:space="preserve"> $A5*2*'Financial costs'!$D$24*$L$2*(1+'Financial costs'!$B$26)^(Z$3-1)</f>
        <v>106062.24450951334</v>
      </c>
      <c r="AA5" s="3">
        <f xml:space="preserve"> $A5*2*'Financial costs'!$D$24*$L$2*(1+'Financial costs'!$B$26)^(AA$3-1)</f>
        <v>108183.48939970361</v>
      </c>
      <c r="AB5" s="3">
        <f xml:space="preserve"> $A5*2*'Financial costs'!$D$24*$L$2*(1+'Financial costs'!$B$26)^(AB$3-1)</f>
        <v>110347.15918769769</v>
      </c>
      <c r="AC5" s="3">
        <f xml:space="preserve"> $A5*2*'Financial costs'!$D$24*$L$2*(1+'Financial costs'!$B$26)^(AC$3-1)</f>
        <v>112554.10237145165</v>
      </c>
      <c r="AD5" s="3">
        <f xml:space="preserve"> $A5*2*'Financial costs'!$D$24*$L$2*(1+'Financial costs'!$B$26)^(AD$3-1)</f>
        <v>114805.18441888066</v>
      </c>
      <c r="AE5" s="3">
        <f xml:space="preserve"> $A5*2*'Financial costs'!$D$24*$L$2*(1+'Financial costs'!$B$26)^(AE$3-1)</f>
        <v>117101.2881072583</v>
      </c>
      <c r="AF5" s="3">
        <f xml:space="preserve"> $A5*2*'Financial costs'!$D$24*$L$2*(1+'Financial costs'!$B$26)^(AF$3-1)</f>
        <v>119443.31386940344</v>
      </c>
    </row>
    <row r="6" spans="1:32" x14ac:dyDescent="0.25">
      <c r="A6">
        <v>300</v>
      </c>
      <c r="B6" s="2">
        <f t="shared" si="0"/>
        <v>1489121.3587936931</v>
      </c>
      <c r="C6" s="3">
        <f xml:space="preserve"> $A6*2*'Financial costs'!$D$24*$L$2*(1+'Financial costs'!$B$26)^(C$3-1)</f>
        <v>100889.99999999999</v>
      </c>
      <c r="D6" s="3">
        <f xml:space="preserve"> $A6*2*'Financial costs'!$D$24*$L$2*(1+'Financial costs'!$B$26)^(D$3-1)</f>
        <v>102907.79999999999</v>
      </c>
      <c r="E6" s="3">
        <f xml:space="preserve"> $A6*2*'Financial costs'!$D$24*$L$2*(1+'Financial costs'!$B$26)^(E$3-1)</f>
        <v>104965.95599999999</v>
      </c>
      <c r="F6" s="3">
        <f xml:space="preserve"> $A6*2*'Financial costs'!$D$24*$L$2*(1+'Financial costs'!$B$26)^(F$3-1)</f>
        <v>107065.27511999998</v>
      </c>
      <c r="G6" s="3">
        <f xml:space="preserve"> $A6*2*'Financial costs'!$D$24*$L$2*(1+'Financial costs'!$B$26)^(G$3-1)</f>
        <v>109206.58062239998</v>
      </c>
      <c r="H6" s="3">
        <f xml:space="preserve"> $A6*2*'Financial costs'!$D$24*$L$2*(1+'Financial costs'!$B$26)^(H$3-1)</f>
        <v>111390.71223484799</v>
      </c>
      <c r="I6" s="3">
        <f xml:space="preserve"> $A6*2*'Financial costs'!$D$24*$L$2*(1+'Financial costs'!$B$26)^(I$3-1)</f>
        <v>113618.52647954495</v>
      </c>
      <c r="J6" s="3">
        <f xml:space="preserve"> $A6*2*'Financial costs'!$D$24*$L$2*(1+'Financial costs'!$B$26)^(J$3-1)</f>
        <v>115890.89700913582</v>
      </c>
      <c r="K6" s="3">
        <f xml:space="preserve"> $A6*2*'Financial costs'!$D$24*$L$2*(1+'Financial costs'!$B$26)^(K$3-1)</f>
        <v>118208.71494931856</v>
      </c>
      <c r="L6" s="3">
        <f xml:space="preserve"> $A6*2*'Financial costs'!$D$24*$L$2*(1+'Financial costs'!$B$26)^(L$3-1)</f>
        <v>120572.88924830493</v>
      </c>
      <c r="M6" s="3">
        <f xml:space="preserve"> $A6*2*'Financial costs'!$D$24*$L$2*(1+'Financial costs'!$B$26)^(M$3-1)</f>
        <v>122984.34703327103</v>
      </c>
      <c r="N6" s="3">
        <f xml:space="preserve"> $A6*2*'Financial costs'!$D$24*$L$2*(1+'Financial costs'!$B$26)^(N$3-1)</f>
        <v>125444.03397393643</v>
      </c>
      <c r="O6" s="3">
        <f xml:space="preserve"> $A6*2*'Financial costs'!$D$24*$L$2*(1+'Financial costs'!$B$26)^(O$3-1)</f>
        <v>127952.91465341518</v>
      </c>
      <c r="P6" s="3">
        <f xml:space="preserve"> $A6*2*'Financial costs'!$D$24*$L$2*(1+'Financial costs'!$B$26)^(P$3-1)</f>
        <v>130511.97294648347</v>
      </c>
      <c r="Q6" s="3">
        <f xml:space="preserve"> $A6*2*'Financial costs'!$D$24*$L$2*(1+'Financial costs'!$B$26)^(Q$3-1)</f>
        <v>133122.21240541316</v>
      </c>
      <c r="R6" s="3">
        <f xml:space="preserve"> $A6*2*'Financial costs'!$D$24*$L$2*(1+'Financial costs'!$B$26)^(R$3-1)</f>
        <v>135784.65665352138</v>
      </c>
      <c r="S6" s="3">
        <f xml:space="preserve"> $A6*2*'Financial costs'!$D$24*$L$2*(1+'Financial costs'!$B$26)^(S$3-1)</f>
        <v>138500.34978659183</v>
      </c>
      <c r="T6" s="3">
        <f xml:space="preserve"> $A6*2*'Financial costs'!$D$24*$L$2*(1+'Financial costs'!$B$26)^(T$3-1)</f>
        <v>141270.35678232368</v>
      </c>
      <c r="U6" s="3">
        <f xml:space="preserve"> $A6*2*'Financial costs'!$D$24*$L$2*(1+'Financial costs'!$B$26)^(U$3-1)</f>
        <v>144095.76391797012</v>
      </c>
      <c r="V6" s="3">
        <f xml:space="preserve"> $A6*2*'Financial costs'!$D$24*$L$2*(1+'Financial costs'!$B$26)^(V$3-1)</f>
        <v>146977.67919632953</v>
      </c>
      <c r="W6" s="3">
        <f xml:space="preserve"> $A6*2*'Financial costs'!$D$24*$L$2*(1+'Financial costs'!$B$26)^(W$3-1)</f>
        <v>149917.23278025613</v>
      </c>
      <c r="X6" s="3">
        <f xml:space="preserve"> $A6*2*'Financial costs'!$D$24*$L$2*(1+'Financial costs'!$B$26)^(X$3-1)</f>
        <v>152915.57743586125</v>
      </c>
      <c r="Y6" s="3">
        <f xml:space="preserve"> $A6*2*'Financial costs'!$D$24*$L$2*(1+'Financial costs'!$B$26)^(Y$3-1)</f>
        <v>155973.88898457849</v>
      </c>
      <c r="Z6" s="3">
        <f xml:space="preserve"> $A6*2*'Financial costs'!$D$24*$L$2*(1+'Financial costs'!$B$26)^(Z$3-1)</f>
        <v>159093.36676427003</v>
      </c>
      <c r="AA6" s="3">
        <f xml:space="preserve"> $A6*2*'Financial costs'!$D$24*$L$2*(1+'Financial costs'!$B$26)^(AA$3-1)</f>
        <v>162275.23409955544</v>
      </c>
      <c r="AB6" s="3">
        <f xml:space="preserve"> $A6*2*'Financial costs'!$D$24*$L$2*(1+'Financial costs'!$B$26)^(AB$3-1)</f>
        <v>165520.73878154653</v>
      </c>
      <c r="AC6" s="3">
        <f xml:space="preserve"> $A6*2*'Financial costs'!$D$24*$L$2*(1+'Financial costs'!$B$26)^(AC$3-1)</f>
        <v>168831.15355717749</v>
      </c>
      <c r="AD6" s="3">
        <f xml:space="preserve"> $A6*2*'Financial costs'!$D$24*$L$2*(1+'Financial costs'!$B$26)^(AD$3-1)</f>
        <v>172207.77662832101</v>
      </c>
      <c r="AE6" s="3">
        <f xml:space="preserve"> $A6*2*'Financial costs'!$D$24*$L$2*(1+'Financial costs'!$B$26)^(AE$3-1)</f>
        <v>175651.93216088746</v>
      </c>
      <c r="AF6" s="3">
        <f xml:space="preserve"> $A6*2*'Financial costs'!$D$24*$L$2*(1+'Financial costs'!$B$26)^(AF$3-1)</f>
        <v>179164.97080410519</v>
      </c>
    </row>
    <row r="7" spans="1:32" x14ac:dyDescent="0.25">
      <c r="A7">
        <v>400</v>
      </c>
      <c r="B7" s="2">
        <f t="shared" si="0"/>
        <v>1985495.145058257</v>
      </c>
      <c r="C7" s="3">
        <f xml:space="preserve"> $A7*2*'Financial costs'!$D$24*$L$2*(1+'Financial costs'!$B$26)^(C$3-1)</f>
        <v>134519.99999999997</v>
      </c>
      <c r="D7" s="3">
        <f xml:space="preserve"> $A7*2*'Financial costs'!$D$24*$L$2*(1+'Financial costs'!$B$26)^(D$3-1)</f>
        <v>137210.39999999997</v>
      </c>
      <c r="E7" s="3">
        <f xml:space="preserve"> $A7*2*'Financial costs'!$D$24*$L$2*(1+'Financial costs'!$B$26)^(E$3-1)</f>
        <v>139954.60799999998</v>
      </c>
      <c r="F7" s="3">
        <f xml:space="preserve"> $A7*2*'Financial costs'!$D$24*$L$2*(1+'Financial costs'!$B$26)^(F$3-1)</f>
        <v>142753.70015999995</v>
      </c>
      <c r="G7" s="3">
        <f xml:space="preserve"> $A7*2*'Financial costs'!$D$24*$L$2*(1+'Financial costs'!$B$26)^(G$3-1)</f>
        <v>145608.77416319997</v>
      </c>
      <c r="H7" s="3">
        <f xml:space="preserve"> $A7*2*'Financial costs'!$D$24*$L$2*(1+'Financial costs'!$B$26)^(H$3-1)</f>
        <v>148520.94964646397</v>
      </c>
      <c r="I7" s="3">
        <f xml:space="preserve"> $A7*2*'Financial costs'!$D$24*$L$2*(1+'Financial costs'!$B$26)^(I$3-1)</f>
        <v>151491.36863939324</v>
      </c>
      <c r="J7" s="3">
        <f xml:space="preserve"> $A7*2*'Financial costs'!$D$24*$L$2*(1+'Financial costs'!$B$26)^(J$3-1)</f>
        <v>154521.19601218108</v>
      </c>
      <c r="K7" s="3">
        <f xml:space="preserve"> $A7*2*'Financial costs'!$D$24*$L$2*(1+'Financial costs'!$B$26)^(K$3-1)</f>
        <v>157611.61993242471</v>
      </c>
      <c r="L7" s="3">
        <f xml:space="preserve"> $A7*2*'Financial costs'!$D$24*$L$2*(1+'Financial costs'!$B$26)^(L$3-1)</f>
        <v>160763.85233107323</v>
      </c>
      <c r="M7" s="3">
        <f xml:space="preserve"> $A7*2*'Financial costs'!$D$24*$L$2*(1+'Financial costs'!$B$26)^(M$3-1)</f>
        <v>163979.12937769468</v>
      </c>
      <c r="N7" s="3">
        <f xml:space="preserve"> $A7*2*'Financial costs'!$D$24*$L$2*(1+'Financial costs'!$B$26)^(N$3-1)</f>
        <v>167258.71196524854</v>
      </c>
      <c r="O7" s="3">
        <f xml:space="preserve"> $A7*2*'Financial costs'!$D$24*$L$2*(1+'Financial costs'!$B$26)^(O$3-1)</f>
        <v>170603.88620455356</v>
      </c>
      <c r="P7" s="3">
        <f xml:space="preserve"> $A7*2*'Financial costs'!$D$24*$L$2*(1+'Financial costs'!$B$26)^(P$3-1)</f>
        <v>174015.9639286446</v>
      </c>
      <c r="Q7" s="3">
        <f xml:space="preserve"> $A7*2*'Financial costs'!$D$24*$L$2*(1+'Financial costs'!$B$26)^(Q$3-1)</f>
        <v>177496.28320721752</v>
      </c>
      <c r="R7" s="3">
        <f xml:space="preserve"> $A7*2*'Financial costs'!$D$24*$L$2*(1+'Financial costs'!$B$26)^(R$3-1)</f>
        <v>181046.20887136183</v>
      </c>
      <c r="S7" s="3">
        <f xml:space="preserve"> $A7*2*'Financial costs'!$D$24*$L$2*(1+'Financial costs'!$B$26)^(S$3-1)</f>
        <v>184667.13304878908</v>
      </c>
      <c r="T7" s="3">
        <f xml:space="preserve"> $A7*2*'Financial costs'!$D$24*$L$2*(1+'Financial costs'!$B$26)^(T$3-1)</f>
        <v>188360.4757097649</v>
      </c>
      <c r="U7" s="3">
        <f xml:space="preserve"> $A7*2*'Financial costs'!$D$24*$L$2*(1+'Financial costs'!$B$26)^(U$3-1)</f>
        <v>192127.68522396017</v>
      </c>
      <c r="V7" s="3">
        <f xml:space="preserve"> $A7*2*'Financial costs'!$D$24*$L$2*(1+'Financial costs'!$B$26)^(V$3-1)</f>
        <v>195970.23892843936</v>
      </c>
      <c r="W7" s="3">
        <f xml:space="preserve"> $A7*2*'Financial costs'!$D$24*$L$2*(1+'Financial costs'!$B$26)^(W$3-1)</f>
        <v>199889.64370700816</v>
      </c>
      <c r="X7" s="3">
        <f xml:space="preserve"> $A7*2*'Financial costs'!$D$24*$L$2*(1+'Financial costs'!$B$26)^(X$3-1)</f>
        <v>203887.43658114833</v>
      </c>
      <c r="Y7" s="3">
        <f xml:space="preserve"> $A7*2*'Financial costs'!$D$24*$L$2*(1+'Financial costs'!$B$26)^(Y$3-1)</f>
        <v>207965.1853127713</v>
      </c>
      <c r="Z7" s="3">
        <f xml:space="preserve"> $A7*2*'Financial costs'!$D$24*$L$2*(1+'Financial costs'!$B$26)^(Z$3-1)</f>
        <v>212124.48901902669</v>
      </c>
      <c r="AA7" s="3">
        <f xml:space="preserve"> $A7*2*'Financial costs'!$D$24*$L$2*(1+'Financial costs'!$B$26)^(AA$3-1)</f>
        <v>216366.97879940722</v>
      </c>
      <c r="AB7" s="3">
        <f xml:space="preserve"> $A7*2*'Financial costs'!$D$24*$L$2*(1+'Financial costs'!$B$26)^(AB$3-1)</f>
        <v>220694.31837539538</v>
      </c>
      <c r="AC7" s="3">
        <f xml:space="preserve"> $A7*2*'Financial costs'!$D$24*$L$2*(1+'Financial costs'!$B$26)^(AC$3-1)</f>
        <v>225108.2047429033</v>
      </c>
      <c r="AD7" s="3">
        <f xml:space="preserve"> $A7*2*'Financial costs'!$D$24*$L$2*(1+'Financial costs'!$B$26)^(AD$3-1)</f>
        <v>229610.36883776131</v>
      </c>
      <c r="AE7" s="3">
        <f xml:space="preserve"> $A7*2*'Financial costs'!$D$24*$L$2*(1+'Financial costs'!$B$26)^(AE$3-1)</f>
        <v>234202.57621451659</v>
      </c>
      <c r="AF7" s="3">
        <f xml:space="preserve"> $A7*2*'Financial costs'!$D$24*$L$2*(1+'Financial costs'!$B$26)^(AF$3-1)</f>
        <v>238886.62773880688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Diagramme</vt:lpstr>
      </vt:variant>
      <vt:variant>
        <vt:i4>3</vt:i4>
      </vt:variant>
    </vt:vector>
  </HeadingPairs>
  <TitlesOfParts>
    <vt:vector size="22" baseType="lpstr">
      <vt:lpstr>Bus - Vehicle</vt:lpstr>
      <vt:lpstr>Trolley - emission</vt:lpstr>
      <vt:lpstr>Bus - emission</vt:lpstr>
      <vt:lpstr>Trolley - noise</vt:lpstr>
      <vt:lpstr>Bus - noise</vt:lpstr>
      <vt:lpstr>Trolley - infra</vt:lpstr>
      <vt:lpstr>Trolley - vehicle</vt:lpstr>
      <vt:lpstr>Financial costs</vt:lpstr>
      <vt:lpstr>Trolley - energy</vt:lpstr>
      <vt:lpstr>Bus - Energy</vt:lpstr>
      <vt:lpstr>Financial - Bus</vt:lpstr>
      <vt:lpstr>Financial - Trolley</vt:lpstr>
      <vt:lpstr>Economic - Bus</vt:lpstr>
      <vt:lpstr>Economic - Trolley</vt:lpstr>
      <vt:lpstr>Structure - data</vt:lpstr>
      <vt:lpstr>Environmental costs</vt:lpstr>
      <vt:lpstr>Results - financial</vt:lpstr>
      <vt:lpstr>Results - Economic</vt:lpstr>
      <vt:lpstr>General parameters</vt:lpstr>
      <vt:lpstr>Graph - financial</vt:lpstr>
      <vt:lpstr>Graph - economic</vt:lpstr>
      <vt:lpstr>Structure -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Wolfgang Backhaus</cp:lastModifiedBy>
  <dcterms:created xsi:type="dcterms:W3CDTF">2011-07-31T00:29:42Z</dcterms:created>
  <dcterms:modified xsi:type="dcterms:W3CDTF">2012-12-13T13:42:59Z</dcterms:modified>
</cp:coreProperties>
</file>